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\Desktop\2024 ENVIADO\LOTAIP 2024\LOTAIP JULIO 2024\"/>
    </mc:Choice>
  </mc:AlternateContent>
  <bookViews>
    <workbookView xWindow="0" yWindow="0" windowWidth="20400" windowHeight="7650" activeTab="2"/>
  </bookViews>
  <sheets>
    <sheet name="1.Conjunto de datos (remun.)" sheetId="5" r:id="rId1"/>
    <sheet name="1.Conjunto de datos (remuneraci" sheetId="2" state="hidden" r:id="rId2"/>
    <sheet name="1.Metadatos (remuneración)" sheetId="3" r:id="rId3"/>
    <sheet name="1.Diccionario (remuneración)" sheetId="4" r:id="rId4"/>
  </sheets>
  <calcPr calcId="162913"/>
  <extLst>
    <ext uri="GoogleSheetsCustomDataVersion2">
      <go:sheetsCustomData xmlns:go="http://customooxmlschemas.google.com/" r:id="" roundtripDataChecksum="gfPg52VgiOJpeaoKnRlWlhJcZvCWxCM+FjESVPCplB8="/>
    </ext>
  </extLst>
</workbook>
</file>

<file path=xl/calcChain.xml><?xml version="1.0" encoding="utf-8"?>
<calcChain xmlns="http://schemas.openxmlformats.org/spreadsheetml/2006/main">
  <c r="F175" i="5" l="1"/>
  <c r="F134" i="5"/>
  <c r="F107" i="5"/>
  <c r="F105" i="5"/>
  <c r="G59" i="5" l="1"/>
  <c r="H59" i="5"/>
  <c r="I59" i="5"/>
  <c r="I52" i="5"/>
  <c r="I54" i="5"/>
  <c r="G54" i="5"/>
  <c r="H54" i="5"/>
  <c r="L54" i="5" l="1"/>
  <c r="L59" i="5"/>
  <c r="G58" i="5"/>
  <c r="H58" i="5"/>
  <c r="I58" i="5"/>
  <c r="J183" i="5"/>
  <c r="I106" i="5"/>
  <c r="G106" i="5"/>
  <c r="H106" i="5"/>
  <c r="L106" i="5" l="1"/>
  <c r="L58" i="5"/>
  <c r="I60" i="5"/>
  <c r="G60" i="5"/>
  <c r="H60" i="5"/>
  <c r="I15" i="5"/>
  <c r="H15" i="5"/>
  <c r="G15" i="5"/>
  <c r="I12" i="5"/>
  <c r="G12" i="5"/>
  <c r="H12" i="5"/>
  <c r="L12" i="5" l="1"/>
  <c r="L15" i="5"/>
  <c r="L60" i="5"/>
  <c r="I173" i="5"/>
  <c r="K183" i="5" l="1"/>
  <c r="I42" i="5" l="1"/>
  <c r="H42" i="5"/>
  <c r="L42" i="5" s="1"/>
  <c r="G42" i="5"/>
  <c r="L180" i="5" l="1"/>
  <c r="G180" i="5"/>
  <c r="I122" i="5" l="1"/>
  <c r="I121" i="5"/>
  <c r="H122" i="5"/>
  <c r="G122" i="5"/>
  <c r="L122" i="5" l="1"/>
  <c r="L181" i="5"/>
  <c r="L182" i="5"/>
  <c r="H173" i="5" l="1"/>
  <c r="L173" i="5" s="1"/>
  <c r="G173" i="5"/>
  <c r="I104" i="5"/>
  <c r="H104" i="5"/>
  <c r="G104" i="5"/>
  <c r="L104" i="5" l="1"/>
  <c r="I140" i="5"/>
  <c r="I179" i="5"/>
  <c r="I5" i="5"/>
  <c r="I34" i="5"/>
  <c r="I101" i="5"/>
  <c r="I178" i="5"/>
  <c r="I139" i="5"/>
  <c r="I47" i="5"/>
  <c r="I177" i="5"/>
  <c r="I100" i="5"/>
  <c r="I176" i="5"/>
  <c r="I138" i="5"/>
  <c r="I66" i="5"/>
  <c r="I99" i="5"/>
  <c r="I129" i="5"/>
  <c r="I128" i="5"/>
  <c r="I127" i="5"/>
  <c r="I98" i="5"/>
  <c r="I126" i="5"/>
  <c r="I125" i="5"/>
  <c r="I97" i="5"/>
  <c r="I3" i="5"/>
  <c r="I175" i="5"/>
  <c r="I96" i="5"/>
  <c r="I174" i="5"/>
  <c r="I124" i="5"/>
  <c r="I53" i="5"/>
  <c r="I172" i="5"/>
  <c r="I16" i="5"/>
  <c r="I30" i="5"/>
  <c r="I55" i="5"/>
  <c r="I95" i="5"/>
  <c r="I21" i="5"/>
  <c r="I39" i="5"/>
  <c r="I171" i="5"/>
  <c r="I170" i="5"/>
  <c r="I94" i="5"/>
  <c r="I137" i="5"/>
  <c r="I6" i="5"/>
  <c r="I93" i="5"/>
  <c r="I92" i="5"/>
  <c r="I48" i="5"/>
  <c r="I24" i="5"/>
  <c r="I169" i="5"/>
  <c r="I91" i="5"/>
  <c r="I168" i="5"/>
  <c r="I136" i="5"/>
  <c r="I19" i="5"/>
  <c r="I123" i="5"/>
  <c r="I90" i="5"/>
  <c r="I89" i="5"/>
  <c r="I135" i="5"/>
  <c r="I167" i="5"/>
  <c r="I166" i="5"/>
  <c r="I165" i="5"/>
  <c r="I164" i="5"/>
  <c r="I35" i="5"/>
  <c r="I14" i="5"/>
  <c r="I88" i="5"/>
  <c r="I87" i="5"/>
  <c r="I29" i="5"/>
  <c r="I120" i="5"/>
  <c r="I163" i="5"/>
  <c r="I86" i="5"/>
  <c r="I51" i="5"/>
  <c r="I162" i="5"/>
  <c r="I119" i="5"/>
  <c r="I61" i="5"/>
  <c r="I11" i="5"/>
  <c r="I37" i="5"/>
  <c r="I85" i="5"/>
  <c r="I118" i="5"/>
  <c r="I161" i="5"/>
  <c r="I84" i="5"/>
  <c r="I83" i="5"/>
  <c r="I28" i="5"/>
  <c r="I160" i="5"/>
  <c r="I82" i="5"/>
  <c r="I159" i="5"/>
  <c r="I158" i="5"/>
  <c r="I157" i="5"/>
  <c r="I41" i="5"/>
  <c r="I63" i="5"/>
  <c r="I44" i="5"/>
  <c r="I27" i="5"/>
  <c r="I117" i="5"/>
  <c r="I38" i="5"/>
  <c r="I156" i="5"/>
  <c r="I33" i="5"/>
  <c r="I65" i="5"/>
  <c r="I13" i="5"/>
  <c r="I64" i="5"/>
  <c r="I81" i="5"/>
  <c r="I155" i="5"/>
  <c r="I80" i="5"/>
  <c r="I79" i="5"/>
  <c r="I78" i="5"/>
  <c r="I116" i="5"/>
  <c r="I77" i="5"/>
  <c r="I134" i="5"/>
  <c r="I57" i="5"/>
  <c r="I154" i="5"/>
  <c r="I115" i="5"/>
  <c r="I153" i="5"/>
  <c r="I76" i="5"/>
  <c r="I62" i="5"/>
  <c r="I9" i="5"/>
  <c r="I152" i="5"/>
  <c r="I31" i="5"/>
  <c r="I32" i="5"/>
  <c r="I114" i="5"/>
  <c r="I75" i="5"/>
  <c r="I18" i="5"/>
  <c r="I151" i="5"/>
  <c r="I150" i="5"/>
  <c r="I102" i="5"/>
  <c r="I149" i="5"/>
  <c r="I74" i="5"/>
  <c r="I113" i="5"/>
  <c r="I7" i="5"/>
  <c r="I112" i="5"/>
  <c r="I25" i="5"/>
  <c r="I73" i="5"/>
  <c r="I22" i="5"/>
  <c r="I148" i="5"/>
  <c r="I10" i="5"/>
  <c r="I147" i="5"/>
  <c r="I72" i="5"/>
  <c r="I50" i="5"/>
  <c r="I71" i="5"/>
  <c r="I8" i="5"/>
  <c r="I70" i="5"/>
  <c r="I111" i="5"/>
  <c r="I146" i="5"/>
  <c r="I110" i="5"/>
  <c r="I4" i="5"/>
  <c r="I109" i="5"/>
  <c r="I36" i="5"/>
  <c r="I145" i="5"/>
  <c r="I26" i="5"/>
  <c r="I45" i="5"/>
  <c r="I108" i="5"/>
  <c r="I49" i="5"/>
  <c r="I133" i="5"/>
  <c r="I68" i="5"/>
  <c r="I144" i="5"/>
  <c r="I143" i="5"/>
  <c r="I142" i="5"/>
  <c r="I107" i="5"/>
  <c r="I69" i="5"/>
  <c r="I141" i="5"/>
  <c r="I43" i="5"/>
  <c r="I17" i="5"/>
  <c r="I56" i="5"/>
  <c r="I132" i="5"/>
  <c r="I2" i="5"/>
  <c r="I67" i="5"/>
  <c r="I23" i="5"/>
  <c r="I131" i="5"/>
  <c r="I46" i="5"/>
  <c r="I105" i="5"/>
  <c r="I130" i="5"/>
  <c r="I103" i="5"/>
  <c r="I20" i="5"/>
  <c r="I40" i="5"/>
  <c r="I183" i="5" l="1"/>
  <c r="F183" i="5"/>
  <c r="H140" i="5"/>
  <c r="L140" i="5" s="1"/>
  <c r="G140" i="5"/>
  <c r="H179" i="5"/>
  <c r="L179" i="5" s="1"/>
  <c r="G179" i="5"/>
  <c r="H5" i="5"/>
  <c r="L5" i="5" s="1"/>
  <c r="G5" i="5"/>
  <c r="H34" i="5"/>
  <c r="L34" i="5" s="1"/>
  <c r="G34" i="5"/>
  <c r="H101" i="5"/>
  <c r="L101" i="5" s="1"/>
  <c r="G101" i="5"/>
  <c r="H178" i="5"/>
  <c r="L178" i="5" s="1"/>
  <c r="G178" i="5"/>
  <c r="H139" i="5"/>
  <c r="L139" i="5" s="1"/>
  <c r="G139" i="5"/>
  <c r="H47" i="5"/>
  <c r="L47" i="5" s="1"/>
  <c r="G47" i="5"/>
  <c r="H177" i="5"/>
  <c r="L177" i="5" s="1"/>
  <c r="G177" i="5"/>
  <c r="H100" i="5"/>
  <c r="L100" i="5" s="1"/>
  <c r="G100" i="5"/>
  <c r="H176" i="5"/>
  <c r="L176" i="5" s="1"/>
  <c r="G176" i="5"/>
  <c r="H138" i="5"/>
  <c r="L138" i="5" s="1"/>
  <c r="G138" i="5"/>
  <c r="H66" i="5"/>
  <c r="L66" i="5" s="1"/>
  <c r="G66" i="5"/>
  <c r="H99" i="5"/>
  <c r="L99" i="5" s="1"/>
  <c r="G99" i="5"/>
  <c r="H129" i="5"/>
  <c r="L129" i="5" s="1"/>
  <c r="G129" i="5"/>
  <c r="H128" i="5"/>
  <c r="L128" i="5" s="1"/>
  <c r="G128" i="5"/>
  <c r="H127" i="5"/>
  <c r="L127" i="5" s="1"/>
  <c r="G127" i="5"/>
  <c r="H98" i="5"/>
  <c r="L98" i="5" s="1"/>
  <c r="G98" i="5"/>
  <c r="H126" i="5"/>
  <c r="L126" i="5" s="1"/>
  <c r="G126" i="5"/>
  <c r="H125" i="5"/>
  <c r="L125" i="5" s="1"/>
  <c r="G125" i="5"/>
  <c r="H97" i="5"/>
  <c r="L97" i="5" s="1"/>
  <c r="G97" i="5"/>
  <c r="H3" i="5"/>
  <c r="L3" i="5" s="1"/>
  <c r="G3" i="5"/>
  <c r="G175" i="5"/>
  <c r="H175" i="5"/>
  <c r="L175" i="5" s="1"/>
  <c r="H96" i="5"/>
  <c r="L96" i="5" s="1"/>
  <c r="G96" i="5"/>
  <c r="H174" i="5"/>
  <c r="L174" i="5" s="1"/>
  <c r="G174" i="5"/>
  <c r="H124" i="5"/>
  <c r="L124" i="5" s="1"/>
  <c r="G124" i="5"/>
  <c r="H53" i="5"/>
  <c r="L53" i="5" s="1"/>
  <c r="G53" i="5"/>
  <c r="H172" i="5"/>
  <c r="L172" i="5" s="1"/>
  <c r="G172" i="5"/>
  <c r="H16" i="5"/>
  <c r="L16" i="5" s="1"/>
  <c r="G16" i="5"/>
  <c r="H30" i="5"/>
  <c r="L30" i="5" s="1"/>
  <c r="G30" i="5"/>
  <c r="H55" i="5"/>
  <c r="L55" i="5" s="1"/>
  <c r="G55" i="5"/>
  <c r="H95" i="5"/>
  <c r="L95" i="5" s="1"/>
  <c r="G95" i="5"/>
  <c r="H21" i="5"/>
  <c r="L21" i="5" s="1"/>
  <c r="G21" i="5"/>
  <c r="H39" i="5"/>
  <c r="L39" i="5" s="1"/>
  <c r="G39" i="5"/>
  <c r="H171" i="5"/>
  <c r="L171" i="5" s="1"/>
  <c r="G171" i="5"/>
  <c r="H170" i="5"/>
  <c r="L170" i="5" s="1"/>
  <c r="G170" i="5"/>
  <c r="H94" i="5"/>
  <c r="L94" i="5" s="1"/>
  <c r="G94" i="5"/>
  <c r="H137" i="5"/>
  <c r="L137" i="5" s="1"/>
  <c r="G137" i="5"/>
  <c r="H6" i="5"/>
  <c r="L6" i="5" s="1"/>
  <c r="G6" i="5"/>
  <c r="H93" i="5"/>
  <c r="L93" i="5" s="1"/>
  <c r="G93" i="5"/>
  <c r="H92" i="5"/>
  <c r="L92" i="5" s="1"/>
  <c r="G92" i="5"/>
  <c r="H48" i="5"/>
  <c r="L48" i="5" s="1"/>
  <c r="G48" i="5"/>
  <c r="H24" i="5"/>
  <c r="L24" i="5" s="1"/>
  <c r="G24" i="5"/>
  <c r="H169" i="5"/>
  <c r="L169" i="5" s="1"/>
  <c r="G169" i="5"/>
  <c r="H91" i="5"/>
  <c r="L91" i="5" s="1"/>
  <c r="G91" i="5"/>
  <c r="H168" i="5"/>
  <c r="L168" i="5" s="1"/>
  <c r="G168" i="5"/>
  <c r="H136" i="5"/>
  <c r="L136" i="5" s="1"/>
  <c r="G136" i="5"/>
  <c r="H19" i="5"/>
  <c r="L19" i="5" s="1"/>
  <c r="G19" i="5"/>
  <c r="H123" i="5"/>
  <c r="L123" i="5" s="1"/>
  <c r="G123" i="5"/>
  <c r="H90" i="5"/>
  <c r="L90" i="5" s="1"/>
  <c r="G90" i="5"/>
  <c r="H89" i="5"/>
  <c r="L89" i="5" s="1"/>
  <c r="G89" i="5"/>
  <c r="H135" i="5"/>
  <c r="L135" i="5" s="1"/>
  <c r="G135" i="5"/>
  <c r="H167" i="5"/>
  <c r="L167" i="5" s="1"/>
  <c r="G167" i="5"/>
  <c r="H166" i="5"/>
  <c r="L166" i="5" s="1"/>
  <c r="G166" i="5"/>
  <c r="H165" i="5"/>
  <c r="L165" i="5" s="1"/>
  <c r="G165" i="5"/>
  <c r="H164" i="5"/>
  <c r="L164" i="5" s="1"/>
  <c r="G164" i="5"/>
  <c r="H35" i="5"/>
  <c r="L35" i="5" s="1"/>
  <c r="G35" i="5"/>
  <c r="H14" i="5"/>
  <c r="L14" i="5" s="1"/>
  <c r="G14" i="5"/>
  <c r="H88" i="5"/>
  <c r="L88" i="5" s="1"/>
  <c r="G88" i="5"/>
  <c r="H121" i="5"/>
  <c r="L121" i="5" s="1"/>
  <c r="G121" i="5"/>
  <c r="H87" i="5"/>
  <c r="L87" i="5" s="1"/>
  <c r="G87" i="5"/>
  <c r="H29" i="5"/>
  <c r="L29" i="5" s="1"/>
  <c r="G29" i="5"/>
  <c r="G181" i="5"/>
  <c r="H120" i="5"/>
  <c r="L120" i="5" s="1"/>
  <c r="G120" i="5"/>
  <c r="H163" i="5"/>
  <c r="L163" i="5" s="1"/>
  <c r="G163" i="5"/>
  <c r="H86" i="5"/>
  <c r="L86" i="5" s="1"/>
  <c r="G86" i="5"/>
  <c r="H51" i="5"/>
  <c r="L51" i="5" s="1"/>
  <c r="G51" i="5"/>
  <c r="H162" i="5"/>
  <c r="L162" i="5" s="1"/>
  <c r="G162" i="5"/>
  <c r="H119" i="5"/>
  <c r="L119" i="5" s="1"/>
  <c r="G119" i="5"/>
  <c r="H61" i="5"/>
  <c r="L61" i="5" s="1"/>
  <c r="G61" i="5"/>
  <c r="H11" i="5"/>
  <c r="L11" i="5" s="1"/>
  <c r="G11" i="5"/>
  <c r="H37" i="5"/>
  <c r="L37" i="5" s="1"/>
  <c r="G37" i="5"/>
  <c r="H85" i="5"/>
  <c r="L85" i="5" s="1"/>
  <c r="G85" i="5"/>
  <c r="H118" i="5"/>
  <c r="L118" i="5" s="1"/>
  <c r="G118" i="5"/>
  <c r="H161" i="5"/>
  <c r="L161" i="5" s="1"/>
  <c r="G161" i="5"/>
  <c r="H84" i="5"/>
  <c r="L84" i="5" s="1"/>
  <c r="G84" i="5"/>
  <c r="H83" i="5"/>
  <c r="L83" i="5" s="1"/>
  <c r="G83" i="5"/>
  <c r="H28" i="5"/>
  <c r="L28" i="5" s="1"/>
  <c r="G28" i="5"/>
  <c r="H160" i="5"/>
  <c r="L160" i="5" s="1"/>
  <c r="G160" i="5"/>
  <c r="H82" i="5"/>
  <c r="L82" i="5" s="1"/>
  <c r="G82" i="5"/>
  <c r="H159" i="5"/>
  <c r="L159" i="5" s="1"/>
  <c r="G159" i="5"/>
  <c r="H158" i="5"/>
  <c r="L158" i="5" s="1"/>
  <c r="G158" i="5"/>
  <c r="H157" i="5"/>
  <c r="L157" i="5" s="1"/>
  <c r="G157" i="5"/>
  <c r="G182" i="5"/>
  <c r="H41" i="5"/>
  <c r="L41" i="5" s="1"/>
  <c r="G41" i="5"/>
  <c r="H63" i="5"/>
  <c r="L63" i="5" s="1"/>
  <c r="G63" i="5"/>
  <c r="H44" i="5"/>
  <c r="L44" i="5" s="1"/>
  <c r="G44" i="5"/>
  <c r="H27" i="5"/>
  <c r="L27" i="5" s="1"/>
  <c r="G27" i="5"/>
  <c r="H117" i="5"/>
  <c r="L117" i="5" s="1"/>
  <c r="G117" i="5"/>
  <c r="H38" i="5"/>
  <c r="L38" i="5" s="1"/>
  <c r="G38" i="5"/>
  <c r="H156" i="5"/>
  <c r="L156" i="5" s="1"/>
  <c r="G156" i="5"/>
  <c r="H33" i="5"/>
  <c r="L33" i="5" s="1"/>
  <c r="G33" i="5"/>
  <c r="H65" i="5"/>
  <c r="L65" i="5" s="1"/>
  <c r="G65" i="5"/>
  <c r="H13" i="5"/>
  <c r="L13" i="5" s="1"/>
  <c r="G13" i="5"/>
  <c r="H64" i="5"/>
  <c r="L64" i="5" s="1"/>
  <c r="G64" i="5"/>
  <c r="H81" i="5"/>
  <c r="L81" i="5" s="1"/>
  <c r="G81" i="5"/>
  <c r="H155" i="5"/>
  <c r="L155" i="5" s="1"/>
  <c r="G155" i="5"/>
  <c r="H80" i="5"/>
  <c r="L80" i="5" s="1"/>
  <c r="G80" i="5"/>
  <c r="H79" i="5"/>
  <c r="L79" i="5" s="1"/>
  <c r="G79" i="5"/>
  <c r="H78" i="5"/>
  <c r="L78" i="5" s="1"/>
  <c r="G78" i="5"/>
  <c r="H116" i="5"/>
  <c r="L116" i="5" s="1"/>
  <c r="G116" i="5"/>
  <c r="H77" i="5"/>
  <c r="L77" i="5" s="1"/>
  <c r="G77" i="5"/>
  <c r="H134" i="5"/>
  <c r="L134" i="5" s="1"/>
  <c r="G134" i="5"/>
  <c r="H57" i="5"/>
  <c r="L57" i="5" s="1"/>
  <c r="G57" i="5"/>
  <c r="H154" i="5"/>
  <c r="L154" i="5" s="1"/>
  <c r="G154" i="5"/>
  <c r="H115" i="5"/>
  <c r="L115" i="5" s="1"/>
  <c r="G115" i="5"/>
  <c r="H153" i="5"/>
  <c r="L153" i="5" s="1"/>
  <c r="G153" i="5"/>
  <c r="H76" i="5"/>
  <c r="L76" i="5" s="1"/>
  <c r="G76" i="5"/>
  <c r="H62" i="5"/>
  <c r="L62" i="5" s="1"/>
  <c r="G62" i="5"/>
  <c r="H9" i="5"/>
  <c r="L9" i="5" s="1"/>
  <c r="G9" i="5"/>
  <c r="H152" i="5"/>
  <c r="L152" i="5" s="1"/>
  <c r="G152" i="5"/>
  <c r="H31" i="5"/>
  <c r="L31" i="5" s="1"/>
  <c r="G31" i="5"/>
  <c r="H32" i="5"/>
  <c r="L32" i="5" s="1"/>
  <c r="G32" i="5"/>
  <c r="H114" i="5"/>
  <c r="L114" i="5" s="1"/>
  <c r="G114" i="5"/>
  <c r="H75" i="5"/>
  <c r="L75" i="5" s="1"/>
  <c r="G75" i="5"/>
  <c r="H18" i="5"/>
  <c r="L18" i="5" s="1"/>
  <c r="G18" i="5"/>
  <c r="H151" i="5"/>
  <c r="L151" i="5" s="1"/>
  <c r="G151" i="5"/>
  <c r="H150" i="5"/>
  <c r="L150" i="5" s="1"/>
  <c r="G150" i="5"/>
  <c r="H102" i="5"/>
  <c r="L102" i="5" s="1"/>
  <c r="G102" i="5"/>
  <c r="H149" i="5"/>
  <c r="L149" i="5" s="1"/>
  <c r="G149" i="5"/>
  <c r="H74" i="5"/>
  <c r="L74" i="5" s="1"/>
  <c r="G74" i="5"/>
  <c r="H113" i="5"/>
  <c r="L113" i="5" s="1"/>
  <c r="G113" i="5"/>
  <c r="H7" i="5"/>
  <c r="L7" i="5" s="1"/>
  <c r="G7" i="5"/>
  <c r="H112" i="5"/>
  <c r="L112" i="5" s="1"/>
  <c r="G112" i="5"/>
  <c r="H25" i="5"/>
  <c r="L25" i="5" s="1"/>
  <c r="G25" i="5"/>
  <c r="H73" i="5"/>
  <c r="L73" i="5" s="1"/>
  <c r="G73" i="5"/>
  <c r="H22" i="5"/>
  <c r="L22" i="5" s="1"/>
  <c r="G22" i="5"/>
  <c r="H148" i="5"/>
  <c r="L148" i="5" s="1"/>
  <c r="G148" i="5"/>
  <c r="H10" i="5"/>
  <c r="L10" i="5" s="1"/>
  <c r="G10" i="5"/>
  <c r="H147" i="5"/>
  <c r="L147" i="5" s="1"/>
  <c r="G147" i="5"/>
  <c r="H72" i="5"/>
  <c r="L72" i="5" s="1"/>
  <c r="G72" i="5"/>
  <c r="H50" i="5"/>
  <c r="L50" i="5" s="1"/>
  <c r="G50" i="5"/>
  <c r="H71" i="5"/>
  <c r="L71" i="5" s="1"/>
  <c r="G71" i="5"/>
  <c r="H8" i="5"/>
  <c r="L8" i="5" s="1"/>
  <c r="G8" i="5"/>
  <c r="H70" i="5"/>
  <c r="L70" i="5" s="1"/>
  <c r="G70" i="5"/>
  <c r="H111" i="5"/>
  <c r="L111" i="5" s="1"/>
  <c r="G111" i="5"/>
  <c r="H146" i="5"/>
  <c r="L146" i="5" s="1"/>
  <c r="G146" i="5"/>
  <c r="H52" i="5"/>
  <c r="L52" i="5" s="1"/>
  <c r="G52" i="5"/>
  <c r="H110" i="5"/>
  <c r="L110" i="5" s="1"/>
  <c r="G110" i="5"/>
  <c r="H4" i="5"/>
  <c r="L4" i="5" s="1"/>
  <c r="G4" i="5"/>
  <c r="H109" i="5"/>
  <c r="L109" i="5" s="1"/>
  <c r="G109" i="5"/>
  <c r="H36" i="5"/>
  <c r="L36" i="5" s="1"/>
  <c r="G36" i="5"/>
  <c r="H145" i="5"/>
  <c r="L145" i="5" s="1"/>
  <c r="G145" i="5"/>
  <c r="H26" i="5"/>
  <c r="L26" i="5" s="1"/>
  <c r="G26" i="5"/>
  <c r="H45" i="5"/>
  <c r="L45" i="5" s="1"/>
  <c r="G45" i="5"/>
  <c r="H108" i="5"/>
  <c r="L108" i="5" s="1"/>
  <c r="G108" i="5"/>
  <c r="H49" i="5"/>
  <c r="L49" i="5" s="1"/>
  <c r="G49" i="5"/>
  <c r="H133" i="5"/>
  <c r="L133" i="5" s="1"/>
  <c r="G133" i="5"/>
  <c r="H68" i="5"/>
  <c r="L68" i="5" s="1"/>
  <c r="G68" i="5"/>
  <c r="H144" i="5"/>
  <c r="L144" i="5" s="1"/>
  <c r="G144" i="5"/>
  <c r="H143" i="5"/>
  <c r="L143" i="5" s="1"/>
  <c r="G143" i="5"/>
  <c r="H142" i="5"/>
  <c r="L142" i="5" s="1"/>
  <c r="G142" i="5"/>
  <c r="H107" i="5"/>
  <c r="L107" i="5" s="1"/>
  <c r="H69" i="5"/>
  <c r="L69" i="5" s="1"/>
  <c r="G69" i="5"/>
  <c r="H141" i="5"/>
  <c r="L141" i="5" s="1"/>
  <c r="G141" i="5"/>
  <c r="H43" i="5"/>
  <c r="L43" i="5" s="1"/>
  <c r="G43" i="5"/>
  <c r="H17" i="5"/>
  <c r="L17" i="5" s="1"/>
  <c r="G17" i="5"/>
  <c r="H56" i="5"/>
  <c r="L56" i="5" s="1"/>
  <c r="G56" i="5"/>
  <c r="H132" i="5"/>
  <c r="L132" i="5" s="1"/>
  <c r="G132" i="5"/>
  <c r="H2" i="5"/>
  <c r="L2" i="5" s="1"/>
  <c r="G2" i="5"/>
  <c r="H67" i="5"/>
  <c r="L67" i="5" s="1"/>
  <c r="G67" i="5"/>
  <c r="H23" i="5"/>
  <c r="L23" i="5" s="1"/>
  <c r="G23" i="5"/>
  <c r="H131" i="5"/>
  <c r="L131" i="5" s="1"/>
  <c r="G131" i="5"/>
  <c r="H46" i="5"/>
  <c r="L46" i="5" s="1"/>
  <c r="G46" i="5"/>
  <c r="G105" i="5"/>
  <c r="H105" i="5"/>
  <c r="L105" i="5" s="1"/>
  <c r="H130" i="5"/>
  <c r="L130" i="5" s="1"/>
  <c r="G130" i="5"/>
  <c r="H103" i="5"/>
  <c r="L103" i="5" s="1"/>
  <c r="G103" i="5"/>
  <c r="H20" i="5"/>
  <c r="L20" i="5" s="1"/>
  <c r="G20" i="5"/>
  <c r="H40" i="5"/>
  <c r="L40" i="5" s="1"/>
  <c r="G40" i="5"/>
  <c r="L183" i="5" l="1"/>
  <c r="H183" i="5"/>
  <c r="G107" i="5"/>
  <c r="G183" i="5" s="1"/>
</calcChain>
</file>

<file path=xl/sharedStrings.xml><?xml version="1.0" encoding="utf-8"?>
<sst xmlns="http://schemas.openxmlformats.org/spreadsheetml/2006/main" count="838" uniqueCount="208">
  <si>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</si>
  <si>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</si>
  <si>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</si>
  <si>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</si>
  <si>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</si>
  <si>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</si>
  <si>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</si>
  <si>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</si>
  <si>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</si>
  <si>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</si>
  <si>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</si>
  <si>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</si>
  <si>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FAENADOR Y CORTADOR MUNICIPAL</t>
  </si>
  <si>
    <t>2.-CODIGO DE TRABAJO</t>
  </si>
  <si>
    <t>10A</t>
  </si>
  <si>
    <t>613.97</t>
  </si>
  <si>
    <t>7367.64</t>
  </si>
  <si>
    <t>102.33</t>
  </si>
  <si>
    <t>75.00</t>
  </si>
  <si>
    <t>0.00</t>
  </si>
  <si>
    <t>177.33</t>
  </si>
  <si>
    <t>ASISTENTE OPERATIVO</t>
  </si>
  <si>
    <t>1.-SERVICIO CIVIL PUBLICO (LOSEP)</t>
  </si>
  <si>
    <t>627.24</t>
  </si>
  <si>
    <t>7526.88</t>
  </si>
  <si>
    <t>104.54</t>
  </si>
  <si>
    <t>75.01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</si>
  <si>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</si>
  <si>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</si>
  <si>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</si>
  <si>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</si>
  <si>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</si>
  <si>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</si>
  <si>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</si>
  <si>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</si>
  <si>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</si>
  <si>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</si>
  <si>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</si>
  <si>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</si>
  <si>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</si>
  <si>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</si>
  <si>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</si>
  <si>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</si>
  <si>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</si>
  <si>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</si>
  <si>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</si>
  <si>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</si>
  <si>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</si>
  <si>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</si>
  <si>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</si>
  <si>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</si>
  <si>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</si>
  <si>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</si>
  <si>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</si>
  <si>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OFICINISTA 2</t>
  </si>
  <si>
    <t>1.-Servicio Civil Público (LOSEP)</t>
  </si>
  <si>
    <t>71.01.05</t>
  </si>
  <si>
    <t>SPA 3 - 5</t>
  </si>
  <si>
    <t>51.01.05</t>
  </si>
  <si>
    <t>SP 2 -8</t>
  </si>
  <si>
    <t>Controlador de mantenimiento de agua</t>
  </si>
  <si>
    <t>2.-Código del Trabajo</t>
  </si>
  <si>
    <t>71.01.06</t>
  </si>
  <si>
    <t>…</t>
  </si>
  <si>
    <t>51.05.10</t>
  </si>
  <si>
    <t>SPA 1 - 3</t>
  </si>
  <si>
    <t>Gasfitero</t>
  </si>
  <si>
    <t>DIRECTOR OBRAS PÚBLICAS</t>
  </si>
  <si>
    <t>NJS 1</t>
  </si>
  <si>
    <t>JARDINERO</t>
  </si>
  <si>
    <t>JORNALERO PARROQUIA</t>
  </si>
  <si>
    <t>TÉCNICA DE COMPRAS PÚBLICAS</t>
  </si>
  <si>
    <t>SP 5 - 11</t>
  </si>
  <si>
    <t>INSPECTOR DE COMISARIA MUNICIPAL</t>
  </si>
  <si>
    <t>51.01.06</t>
  </si>
  <si>
    <t>N/A</t>
  </si>
  <si>
    <t>OPERADOR</t>
  </si>
  <si>
    <t>POLICIA MUNICIPAL</t>
  </si>
  <si>
    <t>Auxiliar de Topografía</t>
  </si>
  <si>
    <t>JORNALERO DE OO.PP.</t>
  </si>
  <si>
    <t>Operador Retroexcavadora</t>
  </si>
  <si>
    <t>JORNALERO</t>
  </si>
  <si>
    <t>ASISTENTE ADMINISTRATIVO</t>
  </si>
  <si>
    <t>1.-Servicio Civil Público Contrato (LOSEP)</t>
  </si>
  <si>
    <t>Operador Planta de Tratamiento de AAPP</t>
  </si>
  <si>
    <t>SPA 2 - 4</t>
  </si>
  <si>
    <t>Inspector de Obras Públicas</t>
  </si>
  <si>
    <t>TÉCNICO DE TURISMO</t>
  </si>
  <si>
    <t>Guardián Operador</t>
  </si>
  <si>
    <t>CONCEJAL RURAL</t>
  </si>
  <si>
    <t>Ayudante de cuadrilla</t>
  </si>
  <si>
    <t>GUARDIA SS.HH.</t>
  </si>
  <si>
    <t>PROSECRETARIA</t>
  </si>
  <si>
    <t>SPA 4 - 6</t>
  </si>
  <si>
    <t>ASISTENTE ADMINISTRATIVA</t>
  </si>
  <si>
    <t>1.-Servicio Civil Público (Contrato LOSEP)</t>
  </si>
  <si>
    <t>Operador de Cargadora Frontal</t>
  </si>
  <si>
    <t>PROCURADOR SINDICO</t>
  </si>
  <si>
    <t>SP 10 - 16</t>
  </si>
  <si>
    <t>DIRECTOR DE GESTIÓN ADMINISTRATIVA</t>
  </si>
  <si>
    <t>GUARDALMACEN JEFE</t>
  </si>
  <si>
    <t>OPERADOR DE LA PLANTA DE AGUA POTABLE</t>
  </si>
  <si>
    <t>SP 4 - 10</t>
  </si>
  <si>
    <t>ALBAÑIL</t>
  </si>
  <si>
    <t>Auxiliar de Archivo</t>
  </si>
  <si>
    <t>SOLDADOR</t>
  </si>
  <si>
    <t>AUXILIAR DE ARCHIVO</t>
  </si>
  <si>
    <t>OPERADOR DEL SISTEMA DE AGUA POTABLE DE LA PARROQUIA SINSAO</t>
  </si>
  <si>
    <t>JEFE DE PATRIMONIO Y CULTURA</t>
  </si>
  <si>
    <t>Chofer / Recolector</t>
  </si>
  <si>
    <t>71.05.10</t>
  </si>
  <si>
    <t>Operador de la Retroexcavadora de Oruga</t>
  </si>
  <si>
    <t>SP 1 - 7</t>
  </si>
  <si>
    <t>GUARDIAN</t>
  </si>
  <si>
    <t>Jornalero de AA. PP. y Alcantarillado</t>
  </si>
  <si>
    <t>Chofer / VP</t>
  </si>
  <si>
    <t>Inspector Comisaría Municipal</t>
  </si>
  <si>
    <t>AUXILIAR DE SERVICIOS</t>
  </si>
  <si>
    <t>REGISTRADOR DE LA PROPIEDAD</t>
  </si>
  <si>
    <t>INSTRUCTOR BIBLIOTECA BRAILLE</t>
  </si>
  <si>
    <t>JORNALERO OO.PP.</t>
  </si>
  <si>
    <t>TÉCNICO DE PLANIFICACION</t>
  </si>
  <si>
    <t>CONCEJAL URBANO</t>
  </si>
  <si>
    <t>Chofer / VL</t>
  </si>
  <si>
    <t>JEFE UNIDAD GESTIÓN AMBIENTAL</t>
  </si>
  <si>
    <t>SP 6 -12</t>
  </si>
  <si>
    <t>TÉCNICO AUTOMOTRIZ</t>
  </si>
  <si>
    <t>DIRECTOR DE AGUA POTABLE</t>
  </si>
  <si>
    <t>CHOFER/ADMINISTRACION</t>
  </si>
  <si>
    <t>Operador Motoniveladora</t>
  </si>
  <si>
    <t>GASFITERO</t>
  </si>
  <si>
    <t>AYUDANTE DE RECOLECTOR</t>
  </si>
  <si>
    <t>NJS 1
SP 5 - 11</t>
  </si>
  <si>
    <t>TÉCNICO DE ESTUDIOS Y PROYECTOS</t>
  </si>
  <si>
    <t>Guardián</t>
  </si>
  <si>
    <t>Plomero-Gasfitero</t>
  </si>
  <si>
    <t>INSPECTOR HIGIENE</t>
  </si>
  <si>
    <t>INSPECTOR DE MEDIDORES DE AA.PP.</t>
  </si>
  <si>
    <t>Diseñador Gráfico Municipal</t>
  </si>
  <si>
    <t>GUIA DE MUSEO</t>
  </si>
  <si>
    <t>Auxiliar de Supervisión</t>
  </si>
  <si>
    <t>Soldador</t>
  </si>
  <si>
    <t>OPERADOR ELECTRICISTA</t>
  </si>
  <si>
    <t>Cadenero</t>
  </si>
  <si>
    <t>Chofer de vehículo pesado</t>
  </si>
  <si>
    <t>ANALISTA TALENTO HUMANO</t>
  </si>
  <si>
    <t>AYUDANTE DE CUADRILLA</t>
  </si>
  <si>
    <t>Carpintero</t>
  </si>
  <si>
    <t>TÉCNICO DE AVALUOS Y CATASTROS</t>
  </si>
  <si>
    <t>DIRECTOR DE DESARROLLO SOCIO ECONOMICO</t>
  </si>
  <si>
    <t>JEFE DE LECTOR DE MEDIDORES</t>
  </si>
  <si>
    <t>INSPECTOR NOTIFICADOR DE AGUA POTABLE</t>
  </si>
  <si>
    <t>GUARDIAN MUNICIPAL</t>
  </si>
  <si>
    <t>Operador Sistema Agua Potable Arcapamba-Osorio</t>
  </si>
  <si>
    <t>Guardián de Canchón</t>
  </si>
  <si>
    <t>JORNALERO DE HIGIENE AMBIENTAL</t>
  </si>
  <si>
    <t>ASISTENTE TÉCNICO</t>
  </si>
  <si>
    <t>Operador de Cargadora</t>
  </si>
  <si>
    <t>OFICINISTA BIBLIOTECA BRAILLE</t>
  </si>
  <si>
    <t>Albañil</t>
  </si>
  <si>
    <t>TOTAL DE REMUNERACIONES UNIFICADAS</t>
  </si>
  <si>
    <t>FECHA ACTUALIZACIÓN DE LA INFORMACIÓN:</t>
  </si>
  <si>
    <t>PERIODICIDAD DE ACTUALIZACIÓN DE LA INFORMACIÓN: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</si>
  <si>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</si>
  <si>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</si>
  <si>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</si>
  <si>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</si>
  <si>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</si>
  <si>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</si>
  <si>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</si>
  <si>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Contrato de Trabajo Indefinido</t>
  </si>
  <si>
    <t>CHOFER</t>
  </si>
  <si>
    <t>ASISTENTE TÉCNICO DE PROYECTOS</t>
  </si>
  <si>
    <t>ALCALDE DEL CANTON ZARUMA</t>
  </si>
  <si>
    <t>SECRETARIA GENERAL</t>
  </si>
  <si>
    <t>GASFITERO/PLOMERO</t>
  </si>
  <si>
    <t>INSPECTOR DE ALCANTARILLADO</t>
  </si>
  <si>
    <t>CONTRATO SERVICIOS TÉCNICOS (FACTURA)</t>
  </si>
  <si>
    <t>MAESTRA ARTESANA</t>
  </si>
  <si>
    <t>DIRECCIÓN GESTIÓN FINANCIERA</t>
  </si>
  <si>
    <t>gestionfinanciera@gadzaruma.gob.ec
talentohumano@gadzaruma.gob.ec</t>
  </si>
  <si>
    <t>(07) 2973 530
(07) 2973 619</t>
  </si>
  <si>
    <t>ÁREA FINANCIERA / ÁREA DE TALENTO HUMANO</t>
  </si>
  <si>
    <t>TÉCNICA DE LABORATORIO</t>
  </si>
  <si>
    <t>SECRETARIO DE CONCEJO</t>
  </si>
  <si>
    <t>AUXILIAR DE CONTABILIDAD</t>
  </si>
  <si>
    <t>RECAUDADORA MUNICIPAL</t>
  </si>
  <si>
    <t>AUXILIAR DE GUARDALMACEN</t>
  </si>
  <si>
    <t>CONTADORA 1</t>
  </si>
  <si>
    <t>ANALISTA DE CONTABILIDAD</t>
  </si>
  <si>
    <t>ANALISTA DE CONTABILIDAD SECCION FINANCIERA</t>
  </si>
  <si>
    <t>TÉCNICO DE RENTAS</t>
  </si>
  <si>
    <t>Técnico de Ordenamiento Territorial y Gestión de Riesgos</t>
  </si>
  <si>
    <t>ASISTENTE ADMINISTRATIVA DIRECCIÓN SERVICIOS PUBLICOS</t>
  </si>
  <si>
    <t>ANALISTA JURIDICO</t>
  </si>
  <si>
    <t>COMISARIO MUNICIPAL</t>
  </si>
  <si>
    <t>TÉCNICO DE ESTUDIOS Y PROYECTOS ARQUITECTONICOS</t>
  </si>
  <si>
    <t>ASISTENTE TÉCNICO DEL PROYECTO DE ANILLO VIAL</t>
  </si>
  <si>
    <t>101.-JUBILADO REINGRESO LABORAL</t>
  </si>
  <si>
    <t>DIRECTORA DE GESTION FINANCIERA</t>
  </si>
  <si>
    <t>PROMOTOR TURISTICO</t>
  </si>
  <si>
    <t>Contrato de Servicios Profesionales - Factura</t>
  </si>
  <si>
    <t>TECNICO DE COOPERACION Y CONVENIOS</t>
  </si>
  <si>
    <t>DD/MM/AAAA
30/07/2024</t>
  </si>
  <si>
    <t>ECO. GIANNA MARITZA APOLO ORDÓÑEZ
AB. KATHERINE MARIBEL PROCEL MONTOYA</t>
  </si>
  <si>
    <t>TECNICO DE TALENTO HUMANO</t>
  </si>
  <si>
    <t>PROMOTOR DE ARTES</t>
  </si>
  <si>
    <t>TÉCNICO EN AGUA POTABLE Y ALCANTARILLADO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</si>
</sst>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9.5"/>
      <name val="Arial"/>
      <family val="2"/>
    </font>
    <font>
      <sz val="9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0" xfId="0" applyFill="1"/>
    <xf numFmtId="0" fontId="12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right" vertical="center" wrapText="1"/>
    </xf>
    <xf numFmtId="0" fontId="18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20" fillId="4" borderId="0" xfId="0" applyFont="1" applyFill="1"/>
    <xf numFmtId="0" fontId="0" fillId="4" borderId="0" xfId="0" applyFill="1" applyAlignment="1">
      <alignment vertical="center" wrapText="1"/>
    </xf>
    <xf numFmtId="0" fontId="10" fillId="4" borderId="0" xfId="0" applyFont="1" applyFill="1"/>
    <xf numFmtId="0" fontId="1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4" fillId="0" borderId="1" xfId="3" applyFont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2" fontId="11" fillId="4" borderId="2" xfId="2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 wrapText="1"/>
    </xf>
    <xf numFmtId="2" fontId="11" fillId="4" borderId="2" xfId="1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left" vertical="top" wrapText="1"/>
    </xf>
    <xf numFmtId="2" fontId="11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top" wrapText="1"/>
    </xf>
    <xf numFmtId="2" fontId="11" fillId="4" borderId="5" xfId="1" applyNumberFormat="1" applyFont="1" applyFill="1" applyBorder="1" applyAlignment="1">
      <alignment horizontal="right" vertical="center"/>
    </xf>
    <xf numFmtId="2" fontId="0" fillId="4" borderId="2" xfId="0" applyNumberForma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2" fontId="3" fillId="4" borderId="2" xfId="1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top" wrapText="1"/>
    </xf>
    <xf numFmtId="4" fontId="23" fillId="4" borderId="2" xfId="0" applyNumberFormat="1" applyFont="1" applyFill="1" applyBorder="1" applyAlignment="1">
      <alignment horizontal="right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vertical="center" wrapText="1"/>
    </xf>
    <xf numFmtId="0" fontId="13" fillId="4" borderId="2" xfId="2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3" fontId="13" fillId="4" borderId="4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vertical="center" wrapText="1"/>
    </xf>
    <xf numFmtId="2" fontId="26" fillId="4" borderId="2" xfId="0" applyNumberFormat="1" applyFont="1" applyFill="1" applyBorder="1" applyAlignment="1">
      <alignment horizontal="right" vertical="center" wrapText="1"/>
    </xf>
    <xf numFmtId="2" fontId="26" fillId="4" borderId="2" xfId="0" applyNumberFormat="1" applyFont="1" applyFill="1" applyBorder="1" applyAlignment="1">
      <alignment horizontal="right" vertical="center"/>
    </xf>
    <xf numFmtId="2" fontId="27" fillId="4" borderId="2" xfId="0" applyNumberFormat="1" applyFont="1" applyFill="1" applyBorder="1" applyAlignment="1">
      <alignment horizontal="right" vertical="center" wrapText="1"/>
    </xf>
    <xf numFmtId="2" fontId="26" fillId="4" borderId="5" xfId="0" applyNumberFormat="1" applyFont="1" applyFill="1" applyBorder="1" applyAlignment="1">
      <alignment horizontal="right" vertical="center" wrapText="1"/>
    </xf>
    <xf numFmtId="2" fontId="16" fillId="4" borderId="2" xfId="1" applyNumberFormat="1" applyFont="1" applyFill="1" applyBorder="1" applyAlignment="1">
      <alignment vertical="center"/>
    </xf>
    <xf numFmtId="2" fontId="14" fillId="4" borderId="2" xfId="1" applyNumberFormat="1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/>
    </xf>
    <xf numFmtId="2" fontId="16" fillId="4" borderId="2" xfId="1" applyNumberFormat="1" applyFont="1" applyFill="1" applyBorder="1" applyAlignment="1">
      <alignment horizontal="right" vertical="center"/>
    </xf>
    <xf numFmtId="0" fontId="18" fillId="6" borderId="3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2" fillId="0" borderId="3" xfId="3" applyFont="1" applyBorder="1" applyAlignment="1" applyProtection="1">
      <alignment horizontal="center" vertical="center" wrapText="1"/>
    </xf>
    <xf numFmtId="0" fontId="22" fillId="0" borderId="4" xfId="3" applyFont="1" applyBorder="1" applyAlignment="1" applyProtection="1">
      <alignment horizontal="center" vertical="center" wrapText="1"/>
    </xf>
    <xf numFmtId="0" fontId="22" fillId="0" borderId="8" xfId="3" applyFont="1" applyBorder="1" applyAlignment="1" applyProtection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stionfinanciera@gadzaruma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financiera@gadzarum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5"/>
  <sheetViews>
    <sheetView zoomScale="90" zoomScaleNormal="9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L11" sqref="L11"/>
    </sheetView>
  </sheetViews>
  <sheetFormatPr baseColWidth="10" defaultRowHeight="15" x14ac:dyDescent="0.25"/>
  <cols>
    <col min="1" max="1" width="13" customWidth="1"/>
    <col min="2" max="2" width="25" style="27" customWidth="1"/>
    <col min="3" max="3" width="22" customWidth="1"/>
    <col min="4" max="4" width="17" customWidth="1"/>
    <col min="5" max="5" width="15.28515625" customWidth="1"/>
    <col min="6" max="6" width="15.85546875" customWidth="1"/>
    <col min="7" max="7" width="15.140625" customWidth="1"/>
    <col min="8" max="9" width="14.85546875" customWidth="1"/>
    <col min="10" max="10" width="13.5703125" customWidth="1"/>
    <col min="11" max="11" width="15.28515625" customWidth="1"/>
    <col min="12" max="12" width="14.28515625" customWidth="1"/>
    <col min="13" max="31" width="11.42578125" style="17" customWidth="1"/>
    <col min="251" max="251" width="6.28515625" customWidth="1"/>
    <col min="252" max="252" width="32.28515625" customWidth="1"/>
    <col min="253" max="253" width="18" customWidth="1"/>
    <col min="254" max="254" width="22" customWidth="1"/>
    <col min="255" max="255" width="17" customWidth="1"/>
    <col min="256" max="256" width="15.28515625" customWidth="1"/>
    <col min="257" max="257" width="15.85546875" customWidth="1"/>
    <col min="258" max="258" width="15.140625" customWidth="1"/>
    <col min="259" max="260" width="14.85546875" customWidth="1"/>
    <col min="261" max="261" width="13.5703125" customWidth="1"/>
    <col min="262" max="262" width="15.28515625" customWidth="1"/>
    <col min="263" max="263" width="14.28515625" customWidth="1"/>
    <col min="264" max="264" width="0" hidden="1" customWidth="1"/>
    <col min="265" max="265" width="10.140625" customWidth="1"/>
    <col min="266" max="266" width="7.5703125" customWidth="1"/>
    <col min="267" max="267" width="7.140625" customWidth="1"/>
    <col min="268" max="287" width="11.42578125" customWidth="1"/>
    <col min="507" max="507" width="6.28515625" customWidth="1"/>
    <col min="508" max="508" width="32.28515625" customWidth="1"/>
    <col min="509" max="509" width="18" customWidth="1"/>
    <col min="510" max="510" width="22" customWidth="1"/>
    <col min="511" max="511" width="17" customWidth="1"/>
    <col min="512" max="512" width="15.28515625" customWidth="1"/>
    <col min="513" max="513" width="15.85546875" customWidth="1"/>
    <col min="514" max="514" width="15.140625" customWidth="1"/>
    <col min="515" max="516" width="14.85546875" customWidth="1"/>
    <col min="517" max="517" width="13.5703125" customWidth="1"/>
    <col min="518" max="518" width="15.28515625" customWidth="1"/>
    <col min="519" max="519" width="14.28515625" customWidth="1"/>
    <col min="520" max="520" width="0" hidden="1" customWidth="1"/>
    <col min="521" max="521" width="10.140625" customWidth="1"/>
    <col min="522" max="522" width="7.5703125" customWidth="1"/>
    <col min="523" max="523" width="7.140625" customWidth="1"/>
    <col min="524" max="543" width="11.42578125" customWidth="1"/>
    <col min="763" max="763" width="6.28515625" customWidth="1"/>
    <col min="764" max="764" width="32.28515625" customWidth="1"/>
    <col min="765" max="765" width="18" customWidth="1"/>
    <col min="766" max="766" width="22" customWidth="1"/>
    <col min="767" max="767" width="17" customWidth="1"/>
    <col min="768" max="768" width="15.28515625" customWidth="1"/>
    <col min="769" max="769" width="15.85546875" customWidth="1"/>
    <col min="770" max="770" width="15.140625" customWidth="1"/>
    <col min="771" max="772" width="14.85546875" customWidth="1"/>
    <col min="773" max="773" width="13.5703125" customWidth="1"/>
    <col min="774" max="774" width="15.28515625" customWidth="1"/>
    <col min="775" max="775" width="14.28515625" customWidth="1"/>
    <col min="776" max="776" width="0" hidden="1" customWidth="1"/>
    <col min="777" max="777" width="10.140625" customWidth="1"/>
    <col min="778" max="778" width="7.5703125" customWidth="1"/>
    <col min="779" max="779" width="7.140625" customWidth="1"/>
    <col min="780" max="799" width="11.42578125" customWidth="1"/>
    <col min="1019" max="1019" width="6.28515625" customWidth="1"/>
    <col min="1020" max="1020" width="32.28515625" customWidth="1"/>
    <col min="1021" max="1021" width="18" customWidth="1"/>
    <col min="1022" max="1022" width="22" customWidth="1"/>
    <col min="1023" max="1023" width="17" customWidth="1"/>
    <col min="1024" max="1024" width="15.28515625" customWidth="1"/>
    <col min="1025" max="1025" width="15.85546875" customWidth="1"/>
    <col min="1026" max="1026" width="15.140625" customWidth="1"/>
    <col min="1027" max="1028" width="14.85546875" customWidth="1"/>
    <col min="1029" max="1029" width="13.5703125" customWidth="1"/>
    <col min="1030" max="1030" width="15.28515625" customWidth="1"/>
    <col min="1031" max="1031" width="14.28515625" customWidth="1"/>
    <col min="1032" max="1032" width="0" hidden="1" customWidth="1"/>
    <col min="1033" max="1033" width="10.140625" customWidth="1"/>
    <col min="1034" max="1034" width="7.5703125" customWidth="1"/>
    <col min="1035" max="1035" width="7.140625" customWidth="1"/>
    <col min="1036" max="1055" width="11.42578125" customWidth="1"/>
    <col min="1275" max="1275" width="6.28515625" customWidth="1"/>
    <col min="1276" max="1276" width="32.28515625" customWidth="1"/>
    <col min="1277" max="1277" width="18" customWidth="1"/>
    <col min="1278" max="1278" width="22" customWidth="1"/>
    <col min="1279" max="1279" width="17" customWidth="1"/>
    <col min="1280" max="1280" width="15.28515625" customWidth="1"/>
    <col min="1281" max="1281" width="15.85546875" customWidth="1"/>
    <col min="1282" max="1282" width="15.140625" customWidth="1"/>
    <col min="1283" max="1284" width="14.85546875" customWidth="1"/>
    <col min="1285" max="1285" width="13.5703125" customWidth="1"/>
    <col min="1286" max="1286" width="15.28515625" customWidth="1"/>
    <col min="1287" max="1287" width="14.28515625" customWidth="1"/>
    <col min="1288" max="1288" width="0" hidden="1" customWidth="1"/>
    <col min="1289" max="1289" width="10.140625" customWidth="1"/>
    <col min="1290" max="1290" width="7.5703125" customWidth="1"/>
    <col min="1291" max="1291" width="7.140625" customWidth="1"/>
    <col min="1292" max="1311" width="11.42578125" customWidth="1"/>
    <col min="1531" max="1531" width="6.28515625" customWidth="1"/>
    <col min="1532" max="1532" width="32.28515625" customWidth="1"/>
    <col min="1533" max="1533" width="18" customWidth="1"/>
    <col min="1534" max="1534" width="22" customWidth="1"/>
    <col min="1535" max="1535" width="17" customWidth="1"/>
    <col min="1536" max="1536" width="15.28515625" customWidth="1"/>
    <col min="1537" max="1537" width="15.85546875" customWidth="1"/>
    <col min="1538" max="1538" width="15.140625" customWidth="1"/>
    <col min="1539" max="1540" width="14.85546875" customWidth="1"/>
    <col min="1541" max="1541" width="13.5703125" customWidth="1"/>
    <col min="1542" max="1542" width="15.28515625" customWidth="1"/>
    <col min="1543" max="1543" width="14.28515625" customWidth="1"/>
    <col min="1544" max="1544" width="0" hidden="1" customWidth="1"/>
    <col min="1545" max="1545" width="10.140625" customWidth="1"/>
    <col min="1546" max="1546" width="7.5703125" customWidth="1"/>
    <col min="1547" max="1547" width="7.140625" customWidth="1"/>
    <col min="1548" max="1567" width="11.42578125" customWidth="1"/>
    <col min="1787" max="1787" width="6.28515625" customWidth="1"/>
    <col min="1788" max="1788" width="32.28515625" customWidth="1"/>
    <col min="1789" max="1789" width="18" customWidth="1"/>
    <col min="1790" max="1790" width="22" customWidth="1"/>
    <col min="1791" max="1791" width="17" customWidth="1"/>
    <col min="1792" max="1792" width="15.28515625" customWidth="1"/>
    <col min="1793" max="1793" width="15.85546875" customWidth="1"/>
    <col min="1794" max="1794" width="15.140625" customWidth="1"/>
    <col min="1795" max="1796" width="14.85546875" customWidth="1"/>
    <col min="1797" max="1797" width="13.5703125" customWidth="1"/>
    <col min="1798" max="1798" width="15.28515625" customWidth="1"/>
    <col min="1799" max="1799" width="14.28515625" customWidth="1"/>
    <col min="1800" max="1800" width="0" hidden="1" customWidth="1"/>
    <col min="1801" max="1801" width="10.140625" customWidth="1"/>
    <col min="1802" max="1802" width="7.5703125" customWidth="1"/>
    <col min="1803" max="1803" width="7.140625" customWidth="1"/>
    <col min="1804" max="1823" width="11.42578125" customWidth="1"/>
    <col min="2043" max="2043" width="6.28515625" customWidth="1"/>
    <col min="2044" max="2044" width="32.28515625" customWidth="1"/>
    <col min="2045" max="2045" width="18" customWidth="1"/>
    <col min="2046" max="2046" width="22" customWidth="1"/>
    <col min="2047" max="2047" width="17" customWidth="1"/>
    <col min="2048" max="2048" width="15.28515625" customWidth="1"/>
    <col min="2049" max="2049" width="15.85546875" customWidth="1"/>
    <col min="2050" max="2050" width="15.140625" customWidth="1"/>
    <col min="2051" max="2052" width="14.85546875" customWidth="1"/>
    <col min="2053" max="2053" width="13.5703125" customWidth="1"/>
    <col min="2054" max="2054" width="15.28515625" customWidth="1"/>
    <col min="2055" max="2055" width="14.28515625" customWidth="1"/>
    <col min="2056" max="2056" width="0" hidden="1" customWidth="1"/>
    <col min="2057" max="2057" width="10.140625" customWidth="1"/>
    <col min="2058" max="2058" width="7.5703125" customWidth="1"/>
    <col min="2059" max="2059" width="7.140625" customWidth="1"/>
    <col min="2060" max="2079" width="11.42578125" customWidth="1"/>
    <col min="2299" max="2299" width="6.28515625" customWidth="1"/>
    <col min="2300" max="2300" width="32.28515625" customWidth="1"/>
    <col min="2301" max="2301" width="18" customWidth="1"/>
    <col min="2302" max="2302" width="22" customWidth="1"/>
    <col min="2303" max="2303" width="17" customWidth="1"/>
    <col min="2304" max="2304" width="15.28515625" customWidth="1"/>
    <col min="2305" max="2305" width="15.85546875" customWidth="1"/>
    <col min="2306" max="2306" width="15.140625" customWidth="1"/>
    <col min="2307" max="2308" width="14.85546875" customWidth="1"/>
    <col min="2309" max="2309" width="13.5703125" customWidth="1"/>
    <col min="2310" max="2310" width="15.28515625" customWidth="1"/>
    <col min="2311" max="2311" width="14.28515625" customWidth="1"/>
    <col min="2312" max="2312" width="0" hidden="1" customWidth="1"/>
    <col min="2313" max="2313" width="10.140625" customWidth="1"/>
    <col min="2314" max="2314" width="7.5703125" customWidth="1"/>
    <col min="2315" max="2315" width="7.140625" customWidth="1"/>
    <col min="2316" max="2335" width="11.42578125" customWidth="1"/>
    <col min="2555" max="2555" width="6.28515625" customWidth="1"/>
    <col min="2556" max="2556" width="32.28515625" customWidth="1"/>
    <col min="2557" max="2557" width="18" customWidth="1"/>
    <col min="2558" max="2558" width="22" customWidth="1"/>
    <col min="2559" max="2559" width="17" customWidth="1"/>
    <col min="2560" max="2560" width="15.28515625" customWidth="1"/>
    <col min="2561" max="2561" width="15.85546875" customWidth="1"/>
    <col min="2562" max="2562" width="15.140625" customWidth="1"/>
    <col min="2563" max="2564" width="14.85546875" customWidth="1"/>
    <col min="2565" max="2565" width="13.5703125" customWidth="1"/>
    <col min="2566" max="2566" width="15.28515625" customWidth="1"/>
    <col min="2567" max="2567" width="14.28515625" customWidth="1"/>
    <col min="2568" max="2568" width="0" hidden="1" customWidth="1"/>
    <col min="2569" max="2569" width="10.140625" customWidth="1"/>
    <col min="2570" max="2570" width="7.5703125" customWidth="1"/>
    <col min="2571" max="2571" width="7.140625" customWidth="1"/>
    <col min="2572" max="2591" width="11.42578125" customWidth="1"/>
    <col min="2811" max="2811" width="6.28515625" customWidth="1"/>
    <col min="2812" max="2812" width="32.28515625" customWidth="1"/>
    <col min="2813" max="2813" width="18" customWidth="1"/>
    <col min="2814" max="2814" width="22" customWidth="1"/>
    <col min="2815" max="2815" width="17" customWidth="1"/>
    <col min="2816" max="2816" width="15.28515625" customWidth="1"/>
    <col min="2817" max="2817" width="15.85546875" customWidth="1"/>
    <col min="2818" max="2818" width="15.140625" customWidth="1"/>
    <col min="2819" max="2820" width="14.85546875" customWidth="1"/>
    <col min="2821" max="2821" width="13.5703125" customWidth="1"/>
    <col min="2822" max="2822" width="15.28515625" customWidth="1"/>
    <col min="2823" max="2823" width="14.28515625" customWidth="1"/>
    <col min="2824" max="2824" width="0" hidden="1" customWidth="1"/>
    <col min="2825" max="2825" width="10.140625" customWidth="1"/>
    <col min="2826" max="2826" width="7.5703125" customWidth="1"/>
    <col min="2827" max="2827" width="7.140625" customWidth="1"/>
    <col min="2828" max="2847" width="11.42578125" customWidth="1"/>
    <col min="3067" max="3067" width="6.28515625" customWidth="1"/>
    <col min="3068" max="3068" width="32.28515625" customWidth="1"/>
    <col min="3069" max="3069" width="18" customWidth="1"/>
    <col min="3070" max="3070" width="22" customWidth="1"/>
    <col min="3071" max="3071" width="17" customWidth="1"/>
    <col min="3072" max="3072" width="15.28515625" customWidth="1"/>
    <col min="3073" max="3073" width="15.85546875" customWidth="1"/>
    <col min="3074" max="3074" width="15.140625" customWidth="1"/>
    <col min="3075" max="3076" width="14.85546875" customWidth="1"/>
    <col min="3077" max="3077" width="13.5703125" customWidth="1"/>
    <col min="3078" max="3078" width="15.28515625" customWidth="1"/>
    <col min="3079" max="3079" width="14.28515625" customWidth="1"/>
    <col min="3080" max="3080" width="0" hidden="1" customWidth="1"/>
    <col min="3081" max="3081" width="10.140625" customWidth="1"/>
    <col min="3082" max="3082" width="7.5703125" customWidth="1"/>
    <col min="3083" max="3083" width="7.140625" customWidth="1"/>
    <col min="3084" max="3103" width="11.42578125" customWidth="1"/>
    <col min="3323" max="3323" width="6.28515625" customWidth="1"/>
    <col min="3324" max="3324" width="32.28515625" customWidth="1"/>
    <col min="3325" max="3325" width="18" customWidth="1"/>
    <col min="3326" max="3326" width="22" customWidth="1"/>
    <col min="3327" max="3327" width="17" customWidth="1"/>
    <col min="3328" max="3328" width="15.28515625" customWidth="1"/>
    <col min="3329" max="3329" width="15.85546875" customWidth="1"/>
    <col min="3330" max="3330" width="15.140625" customWidth="1"/>
    <col min="3331" max="3332" width="14.85546875" customWidth="1"/>
    <col min="3333" max="3333" width="13.5703125" customWidth="1"/>
    <col min="3334" max="3334" width="15.28515625" customWidth="1"/>
    <col min="3335" max="3335" width="14.28515625" customWidth="1"/>
    <col min="3336" max="3336" width="0" hidden="1" customWidth="1"/>
    <col min="3337" max="3337" width="10.140625" customWidth="1"/>
    <col min="3338" max="3338" width="7.5703125" customWidth="1"/>
    <col min="3339" max="3339" width="7.140625" customWidth="1"/>
    <col min="3340" max="3359" width="11.42578125" customWidth="1"/>
    <col min="3579" max="3579" width="6.28515625" customWidth="1"/>
    <col min="3580" max="3580" width="32.28515625" customWidth="1"/>
    <col min="3581" max="3581" width="18" customWidth="1"/>
    <col min="3582" max="3582" width="22" customWidth="1"/>
    <col min="3583" max="3583" width="17" customWidth="1"/>
    <col min="3584" max="3584" width="15.28515625" customWidth="1"/>
    <col min="3585" max="3585" width="15.85546875" customWidth="1"/>
    <col min="3586" max="3586" width="15.140625" customWidth="1"/>
    <col min="3587" max="3588" width="14.85546875" customWidth="1"/>
    <col min="3589" max="3589" width="13.5703125" customWidth="1"/>
    <col min="3590" max="3590" width="15.28515625" customWidth="1"/>
    <col min="3591" max="3591" width="14.28515625" customWidth="1"/>
    <col min="3592" max="3592" width="0" hidden="1" customWidth="1"/>
    <col min="3593" max="3593" width="10.140625" customWidth="1"/>
    <col min="3594" max="3594" width="7.5703125" customWidth="1"/>
    <col min="3595" max="3595" width="7.140625" customWidth="1"/>
    <col min="3596" max="3615" width="11.42578125" customWidth="1"/>
    <col min="3835" max="3835" width="6.28515625" customWidth="1"/>
    <col min="3836" max="3836" width="32.28515625" customWidth="1"/>
    <col min="3837" max="3837" width="18" customWidth="1"/>
    <col min="3838" max="3838" width="22" customWidth="1"/>
    <col min="3839" max="3839" width="17" customWidth="1"/>
    <col min="3840" max="3840" width="15.28515625" customWidth="1"/>
    <col min="3841" max="3841" width="15.85546875" customWidth="1"/>
    <col min="3842" max="3842" width="15.140625" customWidth="1"/>
    <col min="3843" max="3844" width="14.85546875" customWidth="1"/>
    <col min="3845" max="3845" width="13.5703125" customWidth="1"/>
    <col min="3846" max="3846" width="15.28515625" customWidth="1"/>
    <col min="3847" max="3847" width="14.28515625" customWidth="1"/>
    <col min="3848" max="3848" width="0" hidden="1" customWidth="1"/>
    <col min="3849" max="3849" width="10.140625" customWidth="1"/>
    <col min="3850" max="3850" width="7.5703125" customWidth="1"/>
    <col min="3851" max="3851" width="7.140625" customWidth="1"/>
    <col min="3852" max="3871" width="11.42578125" customWidth="1"/>
    <col min="4091" max="4091" width="6.28515625" customWidth="1"/>
    <col min="4092" max="4092" width="32.28515625" customWidth="1"/>
    <col min="4093" max="4093" width="18" customWidth="1"/>
    <col min="4094" max="4094" width="22" customWidth="1"/>
    <col min="4095" max="4095" width="17" customWidth="1"/>
    <col min="4096" max="4096" width="15.28515625" customWidth="1"/>
    <col min="4097" max="4097" width="15.85546875" customWidth="1"/>
    <col min="4098" max="4098" width="15.140625" customWidth="1"/>
    <col min="4099" max="4100" width="14.85546875" customWidth="1"/>
    <col min="4101" max="4101" width="13.5703125" customWidth="1"/>
    <col min="4102" max="4102" width="15.28515625" customWidth="1"/>
    <col min="4103" max="4103" width="14.28515625" customWidth="1"/>
    <col min="4104" max="4104" width="0" hidden="1" customWidth="1"/>
    <col min="4105" max="4105" width="10.140625" customWidth="1"/>
    <col min="4106" max="4106" width="7.5703125" customWidth="1"/>
    <col min="4107" max="4107" width="7.140625" customWidth="1"/>
    <col min="4108" max="4127" width="11.42578125" customWidth="1"/>
    <col min="4347" max="4347" width="6.28515625" customWidth="1"/>
    <col min="4348" max="4348" width="32.28515625" customWidth="1"/>
    <col min="4349" max="4349" width="18" customWidth="1"/>
    <col min="4350" max="4350" width="22" customWidth="1"/>
    <col min="4351" max="4351" width="17" customWidth="1"/>
    <col min="4352" max="4352" width="15.28515625" customWidth="1"/>
    <col min="4353" max="4353" width="15.85546875" customWidth="1"/>
    <col min="4354" max="4354" width="15.140625" customWidth="1"/>
    <col min="4355" max="4356" width="14.85546875" customWidth="1"/>
    <col min="4357" max="4357" width="13.5703125" customWidth="1"/>
    <col min="4358" max="4358" width="15.28515625" customWidth="1"/>
    <col min="4359" max="4359" width="14.28515625" customWidth="1"/>
    <col min="4360" max="4360" width="0" hidden="1" customWidth="1"/>
    <col min="4361" max="4361" width="10.140625" customWidth="1"/>
    <col min="4362" max="4362" width="7.5703125" customWidth="1"/>
    <col min="4363" max="4363" width="7.140625" customWidth="1"/>
    <col min="4364" max="4383" width="11.42578125" customWidth="1"/>
    <col min="4603" max="4603" width="6.28515625" customWidth="1"/>
    <col min="4604" max="4604" width="32.28515625" customWidth="1"/>
    <col min="4605" max="4605" width="18" customWidth="1"/>
    <col min="4606" max="4606" width="22" customWidth="1"/>
    <col min="4607" max="4607" width="17" customWidth="1"/>
    <col min="4608" max="4608" width="15.28515625" customWidth="1"/>
    <col min="4609" max="4609" width="15.85546875" customWidth="1"/>
    <col min="4610" max="4610" width="15.140625" customWidth="1"/>
    <col min="4611" max="4612" width="14.85546875" customWidth="1"/>
    <col min="4613" max="4613" width="13.5703125" customWidth="1"/>
    <col min="4614" max="4614" width="15.28515625" customWidth="1"/>
    <col min="4615" max="4615" width="14.28515625" customWidth="1"/>
    <col min="4616" max="4616" width="0" hidden="1" customWidth="1"/>
    <col min="4617" max="4617" width="10.140625" customWidth="1"/>
    <col min="4618" max="4618" width="7.5703125" customWidth="1"/>
    <col min="4619" max="4619" width="7.140625" customWidth="1"/>
    <col min="4620" max="4639" width="11.42578125" customWidth="1"/>
    <col min="4859" max="4859" width="6.28515625" customWidth="1"/>
    <col min="4860" max="4860" width="32.28515625" customWidth="1"/>
    <col min="4861" max="4861" width="18" customWidth="1"/>
    <col min="4862" max="4862" width="22" customWidth="1"/>
    <col min="4863" max="4863" width="17" customWidth="1"/>
    <col min="4864" max="4864" width="15.28515625" customWidth="1"/>
    <col min="4865" max="4865" width="15.85546875" customWidth="1"/>
    <col min="4866" max="4866" width="15.140625" customWidth="1"/>
    <col min="4867" max="4868" width="14.85546875" customWidth="1"/>
    <col min="4869" max="4869" width="13.5703125" customWidth="1"/>
    <col min="4870" max="4870" width="15.28515625" customWidth="1"/>
    <col min="4871" max="4871" width="14.28515625" customWidth="1"/>
    <col min="4872" max="4872" width="0" hidden="1" customWidth="1"/>
    <col min="4873" max="4873" width="10.140625" customWidth="1"/>
    <col min="4874" max="4874" width="7.5703125" customWidth="1"/>
    <col min="4875" max="4875" width="7.140625" customWidth="1"/>
    <col min="4876" max="4895" width="11.42578125" customWidth="1"/>
    <col min="5115" max="5115" width="6.28515625" customWidth="1"/>
    <col min="5116" max="5116" width="32.28515625" customWidth="1"/>
    <col min="5117" max="5117" width="18" customWidth="1"/>
    <col min="5118" max="5118" width="22" customWidth="1"/>
    <col min="5119" max="5119" width="17" customWidth="1"/>
    <col min="5120" max="5120" width="15.28515625" customWidth="1"/>
    <col min="5121" max="5121" width="15.85546875" customWidth="1"/>
    <col min="5122" max="5122" width="15.140625" customWidth="1"/>
    <col min="5123" max="5124" width="14.85546875" customWidth="1"/>
    <col min="5125" max="5125" width="13.5703125" customWidth="1"/>
    <col min="5126" max="5126" width="15.28515625" customWidth="1"/>
    <col min="5127" max="5127" width="14.28515625" customWidth="1"/>
    <col min="5128" max="5128" width="0" hidden="1" customWidth="1"/>
    <col min="5129" max="5129" width="10.140625" customWidth="1"/>
    <col min="5130" max="5130" width="7.5703125" customWidth="1"/>
    <col min="5131" max="5131" width="7.140625" customWidth="1"/>
    <col min="5132" max="5151" width="11.42578125" customWidth="1"/>
    <col min="5371" max="5371" width="6.28515625" customWidth="1"/>
    <col min="5372" max="5372" width="32.28515625" customWidth="1"/>
    <col min="5373" max="5373" width="18" customWidth="1"/>
    <col min="5374" max="5374" width="22" customWidth="1"/>
    <col min="5375" max="5375" width="17" customWidth="1"/>
    <col min="5376" max="5376" width="15.28515625" customWidth="1"/>
    <col min="5377" max="5377" width="15.85546875" customWidth="1"/>
    <col min="5378" max="5378" width="15.140625" customWidth="1"/>
    <col min="5379" max="5380" width="14.85546875" customWidth="1"/>
    <col min="5381" max="5381" width="13.5703125" customWidth="1"/>
    <col min="5382" max="5382" width="15.28515625" customWidth="1"/>
    <col min="5383" max="5383" width="14.28515625" customWidth="1"/>
    <col min="5384" max="5384" width="0" hidden="1" customWidth="1"/>
    <col min="5385" max="5385" width="10.140625" customWidth="1"/>
    <col min="5386" max="5386" width="7.5703125" customWidth="1"/>
    <col min="5387" max="5387" width="7.140625" customWidth="1"/>
    <col min="5388" max="5407" width="11.42578125" customWidth="1"/>
    <col min="5627" max="5627" width="6.28515625" customWidth="1"/>
    <col min="5628" max="5628" width="32.28515625" customWidth="1"/>
    <col min="5629" max="5629" width="18" customWidth="1"/>
    <col min="5630" max="5630" width="22" customWidth="1"/>
    <col min="5631" max="5631" width="17" customWidth="1"/>
    <col min="5632" max="5632" width="15.28515625" customWidth="1"/>
    <col min="5633" max="5633" width="15.85546875" customWidth="1"/>
    <col min="5634" max="5634" width="15.140625" customWidth="1"/>
    <col min="5635" max="5636" width="14.85546875" customWidth="1"/>
    <col min="5637" max="5637" width="13.5703125" customWidth="1"/>
    <col min="5638" max="5638" width="15.28515625" customWidth="1"/>
    <col min="5639" max="5639" width="14.28515625" customWidth="1"/>
    <col min="5640" max="5640" width="0" hidden="1" customWidth="1"/>
    <col min="5641" max="5641" width="10.140625" customWidth="1"/>
    <col min="5642" max="5642" width="7.5703125" customWidth="1"/>
    <col min="5643" max="5643" width="7.140625" customWidth="1"/>
    <col min="5644" max="5663" width="11.42578125" customWidth="1"/>
    <col min="5883" max="5883" width="6.28515625" customWidth="1"/>
    <col min="5884" max="5884" width="32.28515625" customWidth="1"/>
    <col min="5885" max="5885" width="18" customWidth="1"/>
    <col min="5886" max="5886" width="22" customWidth="1"/>
    <col min="5887" max="5887" width="17" customWidth="1"/>
    <col min="5888" max="5888" width="15.28515625" customWidth="1"/>
    <col min="5889" max="5889" width="15.85546875" customWidth="1"/>
    <col min="5890" max="5890" width="15.140625" customWidth="1"/>
    <col min="5891" max="5892" width="14.85546875" customWidth="1"/>
    <col min="5893" max="5893" width="13.5703125" customWidth="1"/>
    <col min="5894" max="5894" width="15.28515625" customWidth="1"/>
    <col min="5895" max="5895" width="14.28515625" customWidth="1"/>
    <col min="5896" max="5896" width="0" hidden="1" customWidth="1"/>
    <col min="5897" max="5897" width="10.140625" customWidth="1"/>
    <col min="5898" max="5898" width="7.5703125" customWidth="1"/>
    <col min="5899" max="5899" width="7.140625" customWidth="1"/>
    <col min="5900" max="5919" width="11.42578125" customWidth="1"/>
    <col min="6139" max="6139" width="6.28515625" customWidth="1"/>
    <col min="6140" max="6140" width="32.28515625" customWidth="1"/>
    <col min="6141" max="6141" width="18" customWidth="1"/>
    <col min="6142" max="6142" width="22" customWidth="1"/>
    <col min="6143" max="6143" width="17" customWidth="1"/>
    <col min="6144" max="6144" width="15.28515625" customWidth="1"/>
    <col min="6145" max="6145" width="15.85546875" customWidth="1"/>
    <col min="6146" max="6146" width="15.140625" customWidth="1"/>
    <col min="6147" max="6148" width="14.85546875" customWidth="1"/>
    <col min="6149" max="6149" width="13.5703125" customWidth="1"/>
    <col min="6150" max="6150" width="15.28515625" customWidth="1"/>
    <col min="6151" max="6151" width="14.28515625" customWidth="1"/>
    <col min="6152" max="6152" width="0" hidden="1" customWidth="1"/>
    <col min="6153" max="6153" width="10.140625" customWidth="1"/>
    <col min="6154" max="6154" width="7.5703125" customWidth="1"/>
    <col min="6155" max="6155" width="7.140625" customWidth="1"/>
    <col min="6156" max="6175" width="11.42578125" customWidth="1"/>
    <col min="6395" max="6395" width="6.28515625" customWidth="1"/>
    <col min="6396" max="6396" width="32.28515625" customWidth="1"/>
    <col min="6397" max="6397" width="18" customWidth="1"/>
    <col min="6398" max="6398" width="22" customWidth="1"/>
    <col min="6399" max="6399" width="17" customWidth="1"/>
    <col min="6400" max="6400" width="15.28515625" customWidth="1"/>
    <col min="6401" max="6401" width="15.85546875" customWidth="1"/>
    <col min="6402" max="6402" width="15.140625" customWidth="1"/>
    <col min="6403" max="6404" width="14.85546875" customWidth="1"/>
    <col min="6405" max="6405" width="13.5703125" customWidth="1"/>
    <col min="6406" max="6406" width="15.28515625" customWidth="1"/>
    <col min="6407" max="6407" width="14.28515625" customWidth="1"/>
    <col min="6408" max="6408" width="0" hidden="1" customWidth="1"/>
    <col min="6409" max="6409" width="10.140625" customWidth="1"/>
    <col min="6410" max="6410" width="7.5703125" customWidth="1"/>
    <col min="6411" max="6411" width="7.140625" customWidth="1"/>
    <col min="6412" max="6431" width="11.42578125" customWidth="1"/>
    <col min="6651" max="6651" width="6.28515625" customWidth="1"/>
    <col min="6652" max="6652" width="32.28515625" customWidth="1"/>
    <col min="6653" max="6653" width="18" customWidth="1"/>
    <col min="6654" max="6654" width="22" customWidth="1"/>
    <col min="6655" max="6655" width="17" customWidth="1"/>
    <col min="6656" max="6656" width="15.28515625" customWidth="1"/>
    <col min="6657" max="6657" width="15.85546875" customWidth="1"/>
    <col min="6658" max="6658" width="15.140625" customWidth="1"/>
    <col min="6659" max="6660" width="14.85546875" customWidth="1"/>
    <col min="6661" max="6661" width="13.5703125" customWidth="1"/>
    <col min="6662" max="6662" width="15.28515625" customWidth="1"/>
    <col min="6663" max="6663" width="14.28515625" customWidth="1"/>
    <col min="6664" max="6664" width="0" hidden="1" customWidth="1"/>
    <col min="6665" max="6665" width="10.140625" customWidth="1"/>
    <col min="6666" max="6666" width="7.5703125" customWidth="1"/>
    <col min="6667" max="6667" width="7.140625" customWidth="1"/>
    <col min="6668" max="6687" width="11.42578125" customWidth="1"/>
    <col min="6907" max="6907" width="6.28515625" customWidth="1"/>
    <col min="6908" max="6908" width="32.28515625" customWidth="1"/>
    <col min="6909" max="6909" width="18" customWidth="1"/>
    <col min="6910" max="6910" width="22" customWidth="1"/>
    <col min="6911" max="6911" width="17" customWidth="1"/>
    <col min="6912" max="6912" width="15.28515625" customWidth="1"/>
    <col min="6913" max="6913" width="15.85546875" customWidth="1"/>
    <col min="6914" max="6914" width="15.140625" customWidth="1"/>
    <col min="6915" max="6916" width="14.85546875" customWidth="1"/>
    <col min="6917" max="6917" width="13.5703125" customWidth="1"/>
    <col min="6918" max="6918" width="15.28515625" customWidth="1"/>
    <col min="6919" max="6919" width="14.28515625" customWidth="1"/>
    <col min="6920" max="6920" width="0" hidden="1" customWidth="1"/>
    <col min="6921" max="6921" width="10.140625" customWidth="1"/>
    <col min="6922" max="6922" width="7.5703125" customWidth="1"/>
    <col min="6923" max="6923" width="7.140625" customWidth="1"/>
    <col min="6924" max="6943" width="11.42578125" customWidth="1"/>
    <col min="7163" max="7163" width="6.28515625" customWidth="1"/>
    <col min="7164" max="7164" width="32.28515625" customWidth="1"/>
    <col min="7165" max="7165" width="18" customWidth="1"/>
    <col min="7166" max="7166" width="22" customWidth="1"/>
    <col min="7167" max="7167" width="17" customWidth="1"/>
    <col min="7168" max="7168" width="15.28515625" customWidth="1"/>
    <col min="7169" max="7169" width="15.85546875" customWidth="1"/>
    <col min="7170" max="7170" width="15.140625" customWidth="1"/>
    <col min="7171" max="7172" width="14.85546875" customWidth="1"/>
    <col min="7173" max="7173" width="13.5703125" customWidth="1"/>
    <col min="7174" max="7174" width="15.28515625" customWidth="1"/>
    <col min="7175" max="7175" width="14.28515625" customWidth="1"/>
    <col min="7176" max="7176" width="0" hidden="1" customWidth="1"/>
    <col min="7177" max="7177" width="10.140625" customWidth="1"/>
    <col min="7178" max="7178" width="7.5703125" customWidth="1"/>
    <col min="7179" max="7179" width="7.140625" customWidth="1"/>
    <col min="7180" max="7199" width="11.42578125" customWidth="1"/>
    <col min="7419" max="7419" width="6.28515625" customWidth="1"/>
    <col min="7420" max="7420" width="32.28515625" customWidth="1"/>
    <col min="7421" max="7421" width="18" customWidth="1"/>
    <col min="7422" max="7422" width="22" customWidth="1"/>
    <col min="7423" max="7423" width="17" customWidth="1"/>
    <col min="7424" max="7424" width="15.28515625" customWidth="1"/>
    <col min="7425" max="7425" width="15.85546875" customWidth="1"/>
    <col min="7426" max="7426" width="15.140625" customWidth="1"/>
    <col min="7427" max="7428" width="14.85546875" customWidth="1"/>
    <col min="7429" max="7429" width="13.5703125" customWidth="1"/>
    <col min="7430" max="7430" width="15.28515625" customWidth="1"/>
    <col min="7431" max="7431" width="14.28515625" customWidth="1"/>
    <col min="7432" max="7432" width="0" hidden="1" customWidth="1"/>
    <col min="7433" max="7433" width="10.140625" customWidth="1"/>
    <col min="7434" max="7434" width="7.5703125" customWidth="1"/>
    <col min="7435" max="7435" width="7.140625" customWidth="1"/>
    <col min="7436" max="7455" width="11.42578125" customWidth="1"/>
    <col min="7675" max="7675" width="6.28515625" customWidth="1"/>
    <col min="7676" max="7676" width="32.28515625" customWidth="1"/>
    <col min="7677" max="7677" width="18" customWidth="1"/>
    <col min="7678" max="7678" width="22" customWidth="1"/>
    <col min="7679" max="7679" width="17" customWidth="1"/>
    <col min="7680" max="7680" width="15.28515625" customWidth="1"/>
    <col min="7681" max="7681" width="15.85546875" customWidth="1"/>
    <col min="7682" max="7682" width="15.140625" customWidth="1"/>
    <col min="7683" max="7684" width="14.85546875" customWidth="1"/>
    <col min="7685" max="7685" width="13.5703125" customWidth="1"/>
    <col min="7686" max="7686" width="15.28515625" customWidth="1"/>
    <col min="7687" max="7687" width="14.28515625" customWidth="1"/>
    <col min="7688" max="7688" width="0" hidden="1" customWidth="1"/>
    <col min="7689" max="7689" width="10.140625" customWidth="1"/>
    <col min="7690" max="7690" width="7.5703125" customWidth="1"/>
    <col min="7691" max="7691" width="7.140625" customWidth="1"/>
    <col min="7692" max="7711" width="11.42578125" customWidth="1"/>
    <col min="7931" max="7931" width="6.28515625" customWidth="1"/>
    <col min="7932" max="7932" width="32.28515625" customWidth="1"/>
    <col min="7933" max="7933" width="18" customWidth="1"/>
    <col min="7934" max="7934" width="22" customWidth="1"/>
    <col min="7935" max="7935" width="17" customWidth="1"/>
    <col min="7936" max="7936" width="15.28515625" customWidth="1"/>
    <col min="7937" max="7937" width="15.85546875" customWidth="1"/>
    <col min="7938" max="7938" width="15.140625" customWidth="1"/>
    <col min="7939" max="7940" width="14.85546875" customWidth="1"/>
    <col min="7941" max="7941" width="13.5703125" customWidth="1"/>
    <col min="7942" max="7942" width="15.28515625" customWidth="1"/>
    <col min="7943" max="7943" width="14.28515625" customWidth="1"/>
    <col min="7944" max="7944" width="0" hidden="1" customWidth="1"/>
    <col min="7945" max="7945" width="10.140625" customWidth="1"/>
    <col min="7946" max="7946" width="7.5703125" customWidth="1"/>
    <col min="7947" max="7947" width="7.140625" customWidth="1"/>
    <col min="7948" max="7967" width="11.42578125" customWidth="1"/>
    <col min="8187" max="8187" width="6.28515625" customWidth="1"/>
    <col min="8188" max="8188" width="32.28515625" customWidth="1"/>
    <col min="8189" max="8189" width="18" customWidth="1"/>
    <col min="8190" max="8190" width="22" customWidth="1"/>
    <col min="8191" max="8191" width="17" customWidth="1"/>
    <col min="8192" max="8192" width="15.28515625" customWidth="1"/>
    <col min="8193" max="8193" width="15.85546875" customWidth="1"/>
    <col min="8194" max="8194" width="15.140625" customWidth="1"/>
    <col min="8195" max="8196" width="14.85546875" customWidth="1"/>
    <col min="8197" max="8197" width="13.5703125" customWidth="1"/>
    <col min="8198" max="8198" width="15.28515625" customWidth="1"/>
    <col min="8199" max="8199" width="14.28515625" customWidth="1"/>
    <col min="8200" max="8200" width="0" hidden="1" customWidth="1"/>
    <col min="8201" max="8201" width="10.140625" customWidth="1"/>
    <col min="8202" max="8202" width="7.5703125" customWidth="1"/>
    <col min="8203" max="8203" width="7.140625" customWidth="1"/>
    <col min="8204" max="8223" width="11.42578125" customWidth="1"/>
    <col min="8443" max="8443" width="6.28515625" customWidth="1"/>
    <col min="8444" max="8444" width="32.28515625" customWidth="1"/>
    <col min="8445" max="8445" width="18" customWidth="1"/>
    <col min="8446" max="8446" width="22" customWidth="1"/>
    <col min="8447" max="8447" width="17" customWidth="1"/>
    <col min="8448" max="8448" width="15.28515625" customWidth="1"/>
    <col min="8449" max="8449" width="15.85546875" customWidth="1"/>
    <col min="8450" max="8450" width="15.140625" customWidth="1"/>
    <col min="8451" max="8452" width="14.85546875" customWidth="1"/>
    <col min="8453" max="8453" width="13.5703125" customWidth="1"/>
    <col min="8454" max="8454" width="15.28515625" customWidth="1"/>
    <col min="8455" max="8455" width="14.28515625" customWidth="1"/>
    <col min="8456" max="8456" width="0" hidden="1" customWidth="1"/>
    <col min="8457" max="8457" width="10.140625" customWidth="1"/>
    <col min="8458" max="8458" width="7.5703125" customWidth="1"/>
    <col min="8459" max="8459" width="7.140625" customWidth="1"/>
    <col min="8460" max="8479" width="11.42578125" customWidth="1"/>
    <col min="8699" max="8699" width="6.28515625" customWidth="1"/>
    <col min="8700" max="8700" width="32.28515625" customWidth="1"/>
    <col min="8701" max="8701" width="18" customWidth="1"/>
    <col min="8702" max="8702" width="22" customWidth="1"/>
    <col min="8703" max="8703" width="17" customWidth="1"/>
    <col min="8704" max="8704" width="15.28515625" customWidth="1"/>
    <col min="8705" max="8705" width="15.85546875" customWidth="1"/>
    <col min="8706" max="8706" width="15.140625" customWidth="1"/>
    <col min="8707" max="8708" width="14.85546875" customWidth="1"/>
    <col min="8709" max="8709" width="13.5703125" customWidth="1"/>
    <col min="8710" max="8710" width="15.28515625" customWidth="1"/>
    <col min="8711" max="8711" width="14.28515625" customWidth="1"/>
    <col min="8712" max="8712" width="0" hidden="1" customWidth="1"/>
    <col min="8713" max="8713" width="10.140625" customWidth="1"/>
    <col min="8714" max="8714" width="7.5703125" customWidth="1"/>
    <col min="8715" max="8715" width="7.140625" customWidth="1"/>
    <col min="8716" max="8735" width="11.42578125" customWidth="1"/>
    <col min="8955" max="8955" width="6.28515625" customWidth="1"/>
    <col min="8956" max="8956" width="32.28515625" customWidth="1"/>
    <col min="8957" max="8957" width="18" customWidth="1"/>
    <col min="8958" max="8958" width="22" customWidth="1"/>
    <col min="8959" max="8959" width="17" customWidth="1"/>
    <col min="8960" max="8960" width="15.28515625" customWidth="1"/>
    <col min="8961" max="8961" width="15.85546875" customWidth="1"/>
    <col min="8962" max="8962" width="15.140625" customWidth="1"/>
    <col min="8963" max="8964" width="14.85546875" customWidth="1"/>
    <col min="8965" max="8965" width="13.5703125" customWidth="1"/>
    <col min="8966" max="8966" width="15.28515625" customWidth="1"/>
    <col min="8967" max="8967" width="14.28515625" customWidth="1"/>
    <col min="8968" max="8968" width="0" hidden="1" customWidth="1"/>
    <col min="8969" max="8969" width="10.140625" customWidth="1"/>
    <col min="8970" max="8970" width="7.5703125" customWidth="1"/>
    <col min="8971" max="8971" width="7.140625" customWidth="1"/>
    <col min="8972" max="8991" width="11.42578125" customWidth="1"/>
    <col min="9211" max="9211" width="6.28515625" customWidth="1"/>
    <col min="9212" max="9212" width="32.28515625" customWidth="1"/>
    <col min="9213" max="9213" width="18" customWidth="1"/>
    <col min="9214" max="9214" width="22" customWidth="1"/>
    <col min="9215" max="9215" width="17" customWidth="1"/>
    <col min="9216" max="9216" width="15.28515625" customWidth="1"/>
    <col min="9217" max="9217" width="15.85546875" customWidth="1"/>
    <col min="9218" max="9218" width="15.140625" customWidth="1"/>
    <col min="9219" max="9220" width="14.85546875" customWidth="1"/>
    <col min="9221" max="9221" width="13.5703125" customWidth="1"/>
    <col min="9222" max="9222" width="15.28515625" customWidth="1"/>
    <col min="9223" max="9223" width="14.28515625" customWidth="1"/>
    <col min="9224" max="9224" width="0" hidden="1" customWidth="1"/>
    <col min="9225" max="9225" width="10.140625" customWidth="1"/>
    <col min="9226" max="9226" width="7.5703125" customWidth="1"/>
    <col min="9227" max="9227" width="7.140625" customWidth="1"/>
    <col min="9228" max="9247" width="11.42578125" customWidth="1"/>
    <col min="9467" max="9467" width="6.28515625" customWidth="1"/>
    <col min="9468" max="9468" width="32.28515625" customWidth="1"/>
    <col min="9469" max="9469" width="18" customWidth="1"/>
    <col min="9470" max="9470" width="22" customWidth="1"/>
    <col min="9471" max="9471" width="17" customWidth="1"/>
    <col min="9472" max="9472" width="15.28515625" customWidth="1"/>
    <col min="9473" max="9473" width="15.85546875" customWidth="1"/>
    <col min="9474" max="9474" width="15.140625" customWidth="1"/>
    <col min="9475" max="9476" width="14.85546875" customWidth="1"/>
    <col min="9477" max="9477" width="13.5703125" customWidth="1"/>
    <col min="9478" max="9478" width="15.28515625" customWidth="1"/>
    <col min="9479" max="9479" width="14.28515625" customWidth="1"/>
    <col min="9480" max="9480" width="0" hidden="1" customWidth="1"/>
    <col min="9481" max="9481" width="10.140625" customWidth="1"/>
    <col min="9482" max="9482" width="7.5703125" customWidth="1"/>
    <col min="9483" max="9483" width="7.140625" customWidth="1"/>
    <col min="9484" max="9503" width="11.42578125" customWidth="1"/>
    <col min="9723" max="9723" width="6.28515625" customWidth="1"/>
    <col min="9724" max="9724" width="32.28515625" customWidth="1"/>
    <col min="9725" max="9725" width="18" customWidth="1"/>
    <col min="9726" max="9726" width="22" customWidth="1"/>
    <col min="9727" max="9727" width="17" customWidth="1"/>
    <col min="9728" max="9728" width="15.28515625" customWidth="1"/>
    <col min="9729" max="9729" width="15.85546875" customWidth="1"/>
    <col min="9730" max="9730" width="15.140625" customWidth="1"/>
    <col min="9731" max="9732" width="14.85546875" customWidth="1"/>
    <col min="9733" max="9733" width="13.5703125" customWidth="1"/>
    <col min="9734" max="9734" width="15.28515625" customWidth="1"/>
    <col min="9735" max="9735" width="14.28515625" customWidth="1"/>
    <col min="9736" max="9736" width="0" hidden="1" customWidth="1"/>
    <col min="9737" max="9737" width="10.140625" customWidth="1"/>
    <col min="9738" max="9738" width="7.5703125" customWidth="1"/>
    <col min="9739" max="9739" width="7.140625" customWidth="1"/>
    <col min="9740" max="9759" width="11.42578125" customWidth="1"/>
    <col min="9979" max="9979" width="6.28515625" customWidth="1"/>
    <col min="9980" max="9980" width="32.28515625" customWidth="1"/>
    <col min="9981" max="9981" width="18" customWidth="1"/>
    <col min="9982" max="9982" width="22" customWidth="1"/>
    <col min="9983" max="9983" width="17" customWidth="1"/>
    <col min="9984" max="9984" width="15.28515625" customWidth="1"/>
    <col min="9985" max="9985" width="15.85546875" customWidth="1"/>
    <col min="9986" max="9986" width="15.140625" customWidth="1"/>
    <col min="9987" max="9988" width="14.85546875" customWidth="1"/>
    <col min="9989" max="9989" width="13.5703125" customWidth="1"/>
    <col min="9990" max="9990" width="15.28515625" customWidth="1"/>
    <col min="9991" max="9991" width="14.28515625" customWidth="1"/>
    <col min="9992" max="9992" width="0" hidden="1" customWidth="1"/>
    <col min="9993" max="9993" width="10.140625" customWidth="1"/>
    <col min="9994" max="9994" width="7.5703125" customWidth="1"/>
    <col min="9995" max="9995" width="7.140625" customWidth="1"/>
    <col min="9996" max="10015" width="11.42578125" customWidth="1"/>
    <col min="10235" max="10235" width="6.28515625" customWidth="1"/>
    <col min="10236" max="10236" width="32.28515625" customWidth="1"/>
    <col min="10237" max="10237" width="18" customWidth="1"/>
    <col min="10238" max="10238" width="22" customWidth="1"/>
    <col min="10239" max="10239" width="17" customWidth="1"/>
    <col min="10240" max="10240" width="15.28515625" customWidth="1"/>
    <col min="10241" max="10241" width="15.85546875" customWidth="1"/>
    <col min="10242" max="10242" width="15.140625" customWidth="1"/>
    <col min="10243" max="10244" width="14.85546875" customWidth="1"/>
    <col min="10245" max="10245" width="13.5703125" customWidth="1"/>
    <col min="10246" max="10246" width="15.28515625" customWidth="1"/>
    <col min="10247" max="10247" width="14.28515625" customWidth="1"/>
    <col min="10248" max="10248" width="0" hidden="1" customWidth="1"/>
    <col min="10249" max="10249" width="10.140625" customWidth="1"/>
    <col min="10250" max="10250" width="7.5703125" customWidth="1"/>
    <col min="10251" max="10251" width="7.140625" customWidth="1"/>
    <col min="10252" max="10271" width="11.42578125" customWidth="1"/>
    <col min="10491" max="10491" width="6.28515625" customWidth="1"/>
    <col min="10492" max="10492" width="32.28515625" customWidth="1"/>
    <col min="10493" max="10493" width="18" customWidth="1"/>
    <col min="10494" max="10494" width="22" customWidth="1"/>
    <col min="10495" max="10495" width="17" customWidth="1"/>
    <col min="10496" max="10496" width="15.28515625" customWidth="1"/>
    <col min="10497" max="10497" width="15.85546875" customWidth="1"/>
    <col min="10498" max="10498" width="15.140625" customWidth="1"/>
    <col min="10499" max="10500" width="14.85546875" customWidth="1"/>
    <col min="10501" max="10501" width="13.5703125" customWidth="1"/>
    <col min="10502" max="10502" width="15.28515625" customWidth="1"/>
    <col min="10503" max="10503" width="14.28515625" customWidth="1"/>
    <col min="10504" max="10504" width="0" hidden="1" customWidth="1"/>
    <col min="10505" max="10505" width="10.140625" customWidth="1"/>
    <col min="10506" max="10506" width="7.5703125" customWidth="1"/>
    <col min="10507" max="10507" width="7.140625" customWidth="1"/>
    <col min="10508" max="10527" width="11.42578125" customWidth="1"/>
    <col min="10747" max="10747" width="6.28515625" customWidth="1"/>
    <col min="10748" max="10748" width="32.28515625" customWidth="1"/>
    <col min="10749" max="10749" width="18" customWidth="1"/>
    <col min="10750" max="10750" width="22" customWidth="1"/>
    <col min="10751" max="10751" width="17" customWidth="1"/>
    <col min="10752" max="10752" width="15.28515625" customWidth="1"/>
    <col min="10753" max="10753" width="15.85546875" customWidth="1"/>
    <col min="10754" max="10754" width="15.140625" customWidth="1"/>
    <col min="10755" max="10756" width="14.85546875" customWidth="1"/>
    <col min="10757" max="10757" width="13.5703125" customWidth="1"/>
    <col min="10758" max="10758" width="15.28515625" customWidth="1"/>
    <col min="10759" max="10759" width="14.28515625" customWidth="1"/>
    <col min="10760" max="10760" width="0" hidden="1" customWidth="1"/>
    <col min="10761" max="10761" width="10.140625" customWidth="1"/>
    <col min="10762" max="10762" width="7.5703125" customWidth="1"/>
    <col min="10763" max="10763" width="7.140625" customWidth="1"/>
    <col min="10764" max="10783" width="11.42578125" customWidth="1"/>
    <col min="11003" max="11003" width="6.28515625" customWidth="1"/>
    <col min="11004" max="11004" width="32.28515625" customWidth="1"/>
    <col min="11005" max="11005" width="18" customWidth="1"/>
    <col min="11006" max="11006" width="22" customWidth="1"/>
    <col min="11007" max="11007" width="17" customWidth="1"/>
    <col min="11008" max="11008" width="15.28515625" customWidth="1"/>
    <col min="11009" max="11009" width="15.85546875" customWidth="1"/>
    <col min="11010" max="11010" width="15.140625" customWidth="1"/>
    <col min="11011" max="11012" width="14.85546875" customWidth="1"/>
    <col min="11013" max="11013" width="13.5703125" customWidth="1"/>
    <col min="11014" max="11014" width="15.28515625" customWidth="1"/>
    <col min="11015" max="11015" width="14.28515625" customWidth="1"/>
    <col min="11016" max="11016" width="0" hidden="1" customWidth="1"/>
    <col min="11017" max="11017" width="10.140625" customWidth="1"/>
    <col min="11018" max="11018" width="7.5703125" customWidth="1"/>
    <col min="11019" max="11019" width="7.140625" customWidth="1"/>
    <col min="11020" max="11039" width="11.42578125" customWidth="1"/>
    <col min="11259" max="11259" width="6.28515625" customWidth="1"/>
    <col min="11260" max="11260" width="32.28515625" customWidth="1"/>
    <col min="11261" max="11261" width="18" customWidth="1"/>
    <col min="11262" max="11262" width="22" customWidth="1"/>
    <col min="11263" max="11263" width="17" customWidth="1"/>
    <col min="11264" max="11264" width="15.28515625" customWidth="1"/>
    <col min="11265" max="11265" width="15.85546875" customWidth="1"/>
    <col min="11266" max="11266" width="15.140625" customWidth="1"/>
    <col min="11267" max="11268" width="14.85546875" customWidth="1"/>
    <col min="11269" max="11269" width="13.5703125" customWidth="1"/>
    <col min="11270" max="11270" width="15.28515625" customWidth="1"/>
    <col min="11271" max="11271" width="14.28515625" customWidth="1"/>
    <col min="11272" max="11272" width="0" hidden="1" customWidth="1"/>
    <col min="11273" max="11273" width="10.140625" customWidth="1"/>
    <col min="11274" max="11274" width="7.5703125" customWidth="1"/>
    <col min="11275" max="11275" width="7.140625" customWidth="1"/>
    <col min="11276" max="11295" width="11.42578125" customWidth="1"/>
    <col min="11515" max="11515" width="6.28515625" customWidth="1"/>
    <col min="11516" max="11516" width="32.28515625" customWidth="1"/>
    <col min="11517" max="11517" width="18" customWidth="1"/>
    <col min="11518" max="11518" width="22" customWidth="1"/>
    <col min="11519" max="11519" width="17" customWidth="1"/>
    <col min="11520" max="11520" width="15.28515625" customWidth="1"/>
    <col min="11521" max="11521" width="15.85546875" customWidth="1"/>
    <col min="11522" max="11522" width="15.140625" customWidth="1"/>
    <col min="11523" max="11524" width="14.85546875" customWidth="1"/>
    <col min="11525" max="11525" width="13.5703125" customWidth="1"/>
    <col min="11526" max="11526" width="15.28515625" customWidth="1"/>
    <col min="11527" max="11527" width="14.28515625" customWidth="1"/>
    <col min="11528" max="11528" width="0" hidden="1" customWidth="1"/>
    <col min="11529" max="11529" width="10.140625" customWidth="1"/>
    <col min="11530" max="11530" width="7.5703125" customWidth="1"/>
    <col min="11531" max="11531" width="7.140625" customWidth="1"/>
    <col min="11532" max="11551" width="11.42578125" customWidth="1"/>
    <col min="11771" max="11771" width="6.28515625" customWidth="1"/>
    <col min="11772" max="11772" width="32.28515625" customWidth="1"/>
    <col min="11773" max="11773" width="18" customWidth="1"/>
    <col min="11774" max="11774" width="22" customWidth="1"/>
    <col min="11775" max="11775" width="17" customWidth="1"/>
    <col min="11776" max="11776" width="15.28515625" customWidth="1"/>
    <col min="11777" max="11777" width="15.85546875" customWidth="1"/>
    <col min="11778" max="11778" width="15.140625" customWidth="1"/>
    <col min="11779" max="11780" width="14.85546875" customWidth="1"/>
    <col min="11781" max="11781" width="13.5703125" customWidth="1"/>
    <col min="11782" max="11782" width="15.28515625" customWidth="1"/>
    <col min="11783" max="11783" width="14.28515625" customWidth="1"/>
    <col min="11784" max="11784" width="0" hidden="1" customWidth="1"/>
    <col min="11785" max="11785" width="10.140625" customWidth="1"/>
    <col min="11786" max="11786" width="7.5703125" customWidth="1"/>
    <col min="11787" max="11787" width="7.140625" customWidth="1"/>
    <col min="11788" max="11807" width="11.42578125" customWidth="1"/>
    <col min="12027" max="12027" width="6.28515625" customWidth="1"/>
    <col min="12028" max="12028" width="32.28515625" customWidth="1"/>
    <col min="12029" max="12029" width="18" customWidth="1"/>
    <col min="12030" max="12030" width="22" customWidth="1"/>
    <col min="12031" max="12031" width="17" customWidth="1"/>
    <col min="12032" max="12032" width="15.28515625" customWidth="1"/>
    <col min="12033" max="12033" width="15.85546875" customWidth="1"/>
    <col min="12034" max="12034" width="15.140625" customWidth="1"/>
    <col min="12035" max="12036" width="14.85546875" customWidth="1"/>
    <col min="12037" max="12037" width="13.5703125" customWidth="1"/>
    <col min="12038" max="12038" width="15.28515625" customWidth="1"/>
    <col min="12039" max="12039" width="14.28515625" customWidth="1"/>
    <col min="12040" max="12040" width="0" hidden="1" customWidth="1"/>
    <col min="12041" max="12041" width="10.140625" customWidth="1"/>
    <col min="12042" max="12042" width="7.5703125" customWidth="1"/>
    <col min="12043" max="12043" width="7.140625" customWidth="1"/>
    <col min="12044" max="12063" width="11.42578125" customWidth="1"/>
    <col min="12283" max="12283" width="6.28515625" customWidth="1"/>
    <col min="12284" max="12284" width="32.28515625" customWidth="1"/>
    <col min="12285" max="12285" width="18" customWidth="1"/>
    <col min="12286" max="12286" width="22" customWidth="1"/>
    <col min="12287" max="12287" width="17" customWidth="1"/>
    <col min="12288" max="12288" width="15.28515625" customWidth="1"/>
    <col min="12289" max="12289" width="15.85546875" customWidth="1"/>
    <col min="12290" max="12290" width="15.140625" customWidth="1"/>
    <col min="12291" max="12292" width="14.85546875" customWidth="1"/>
    <col min="12293" max="12293" width="13.5703125" customWidth="1"/>
    <col min="12294" max="12294" width="15.28515625" customWidth="1"/>
    <col min="12295" max="12295" width="14.28515625" customWidth="1"/>
    <col min="12296" max="12296" width="0" hidden="1" customWidth="1"/>
    <col min="12297" max="12297" width="10.140625" customWidth="1"/>
    <col min="12298" max="12298" width="7.5703125" customWidth="1"/>
    <col min="12299" max="12299" width="7.140625" customWidth="1"/>
    <col min="12300" max="12319" width="11.42578125" customWidth="1"/>
    <col min="12539" max="12539" width="6.28515625" customWidth="1"/>
    <col min="12540" max="12540" width="32.28515625" customWidth="1"/>
    <col min="12541" max="12541" width="18" customWidth="1"/>
    <col min="12542" max="12542" width="22" customWidth="1"/>
    <col min="12543" max="12543" width="17" customWidth="1"/>
    <col min="12544" max="12544" width="15.28515625" customWidth="1"/>
    <col min="12545" max="12545" width="15.85546875" customWidth="1"/>
    <col min="12546" max="12546" width="15.140625" customWidth="1"/>
    <col min="12547" max="12548" width="14.85546875" customWidth="1"/>
    <col min="12549" max="12549" width="13.5703125" customWidth="1"/>
    <col min="12550" max="12550" width="15.28515625" customWidth="1"/>
    <col min="12551" max="12551" width="14.28515625" customWidth="1"/>
    <col min="12552" max="12552" width="0" hidden="1" customWidth="1"/>
    <col min="12553" max="12553" width="10.140625" customWidth="1"/>
    <col min="12554" max="12554" width="7.5703125" customWidth="1"/>
    <col min="12555" max="12555" width="7.140625" customWidth="1"/>
    <col min="12556" max="12575" width="11.42578125" customWidth="1"/>
    <col min="12795" max="12795" width="6.28515625" customWidth="1"/>
    <col min="12796" max="12796" width="32.28515625" customWidth="1"/>
    <col min="12797" max="12797" width="18" customWidth="1"/>
    <col min="12798" max="12798" width="22" customWidth="1"/>
    <col min="12799" max="12799" width="17" customWidth="1"/>
    <col min="12800" max="12800" width="15.28515625" customWidth="1"/>
    <col min="12801" max="12801" width="15.85546875" customWidth="1"/>
    <col min="12802" max="12802" width="15.140625" customWidth="1"/>
    <col min="12803" max="12804" width="14.85546875" customWidth="1"/>
    <col min="12805" max="12805" width="13.5703125" customWidth="1"/>
    <col min="12806" max="12806" width="15.28515625" customWidth="1"/>
    <col min="12807" max="12807" width="14.28515625" customWidth="1"/>
    <col min="12808" max="12808" width="0" hidden="1" customWidth="1"/>
    <col min="12809" max="12809" width="10.140625" customWidth="1"/>
    <col min="12810" max="12810" width="7.5703125" customWidth="1"/>
    <col min="12811" max="12811" width="7.140625" customWidth="1"/>
    <col min="12812" max="12831" width="11.42578125" customWidth="1"/>
    <col min="13051" max="13051" width="6.28515625" customWidth="1"/>
    <col min="13052" max="13052" width="32.28515625" customWidth="1"/>
    <col min="13053" max="13053" width="18" customWidth="1"/>
    <col min="13054" max="13054" width="22" customWidth="1"/>
    <col min="13055" max="13055" width="17" customWidth="1"/>
    <col min="13056" max="13056" width="15.28515625" customWidth="1"/>
    <col min="13057" max="13057" width="15.85546875" customWidth="1"/>
    <col min="13058" max="13058" width="15.140625" customWidth="1"/>
    <col min="13059" max="13060" width="14.85546875" customWidth="1"/>
    <col min="13061" max="13061" width="13.5703125" customWidth="1"/>
    <col min="13062" max="13062" width="15.28515625" customWidth="1"/>
    <col min="13063" max="13063" width="14.28515625" customWidth="1"/>
    <col min="13064" max="13064" width="0" hidden="1" customWidth="1"/>
    <col min="13065" max="13065" width="10.140625" customWidth="1"/>
    <col min="13066" max="13066" width="7.5703125" customWidth="1"/>
    <col min="13067" max="13067" width="7.140625" customWidth="1"/>
    <col min="13068" max="13087" width="11.42578125" customWidth="1"/>
    <col min="13307" max="13307" width="6.28515625" customWidth="1"/>
    <col min="13308" max="13308" width="32.28515625" customWidth="1"/>
    <col min="13309" max="13309" width="18" customWidth="1"/>
    <col min="13310" max="13310" width="22" customWidth="1"/>
    <col min="13311" max="13311" width="17" customWidth="1"/>
    <col min="13312" max="13312" width="15.28515625" customWidth="1"/>
    <col min="13313" max="13313" width="15.85546875" customWidth="1"/>
    <col min="13314" max="13314" width="15.140625" customWidth="1"/>
    <col min="13315" max="13316" width="14.85546875" customWidth="1"/>
    <col min="13317" max="13317" width="13.5703125" customWidth="1"/>
    <col min="13318" max="13318" width="15.28515625" customWidth="1"/>
    <col min="13319" max="13319" width="14.28515625" customWidth="1"/>
    <col min="13320" max="13320" width="0" hidden="1" customWidth="1"/>
    <col min="13321" max="13321" width="10.140625" customWidth="1"/>
    <col min="13322" max="13322" width="7.5703125" customWidth="1"/>
    <col min="13323" max="13323" width="7.140625" customWidth="1"/>
    <col min="13324" max="13343" width="11.42578125" customWidth="1"/>
    <col min="13563" max="13563" width="6.28515625" customWidth="1"/>
    <col min="13564" max="13564" width="32.28515625" customWidth="1"/>
    <col min="13565" max="13565" width="18" customWidth="1"/>
    <col min="13566" max="13566" width="22" customWidth="1"/>
    <col min="13567" max="13567" width="17" customWidth="1"/>
    <col min="13568" max="13568" width="15.28515625" customWidth="1"/>
    <col min="13569" max="13569" width="15.85546875" customWidth="1"/>
    <col min="13570" max="13570" width="15.140625" customWidth="1"/>
    <col min="13571" max="13572" width="14.85546875" customWidth="1"/>
    <col min="13573" max="13573" width="13.5703125" customWidth="1"/>
    <col min="13574" max="13574" width="15.28515625" customWidth="1"/>
    <col min="13575" max="13575" width="14.28515625" customWidth="1"/>
    <col min="13576" max="13576" width="0" hidden="1" customWidth="1"/>
    <col min="13577" max="13577" width="10.140625" customWidth="1"/>
    <col min="13578" max="13578" width="7.5703125" customWidth="1"/>
    <col min="13579" max="13579" width="7.140625" customWidth="1"/>
    <col min="13580" max="13599" width="11.42578125" customWidth="1"/>
    <col min="13819" max="13819" width="6.28515625" customWidth="1"/>
    <col min="13820" max="13820" width="32.28515625" customWidth="1"/>
    <col min="13821" max="13821" width="18" customWidth="1"/>
    <col min="13822" max="13822" width="22" customWidth="1"/>
    <col min="13823" max="13823" width="17" customWidth="1"/>
    <col min="13824" max="13824" width="15.28515625" customWidth="1"/>
    <col min="13825" max="13825" width="15.85546875" customWidth="1"/>
    <col min="13826" max="13826" width="15.140625" customWidth="1"/>
    <col min="13827" max="13828" width="14.85546875" customWidth="1"/>
    <col min="13829" max="13829" width="13.5703125" customWidth="1"/>
    <col min="13830" max="13830" width="15.28515625" customWidth="1"/>
    <col min="13831" max="13831" width="14.28515625" customWidth="1"/>
    <col min="13832" max="13832" width="0" hidden="1" customWidth="1"/>
    <col min="13833" max="13833" width="10.140625" customWidth="1"/>
    <col min="13834" max="13834" width="7.5703125" customWidth="1"/>
    <col min="13835" max="13835" width="7.140625" customWidth="1"/>
    <col min="13836" max="13855" width="11.42578125" customWidth="1"/>
    <col min="14075" max="14075" width="6.28515625" customWidth="1"/>
    <col min="14076" max="14076" width="32.28515625" customWidth="1"/>
    <col min="14077" max="14077" width="18" customWidth="1"/>
    <col min="14078" max="14078" width="22" customWidth="1"/>
    <col min="14079" max="14079" width="17" customWidth="1"/>
    <col min="14080" max="14080" width="15.28515625" customWidth="1"/>
    <col min="14081" max="14081" width="15.85546875" customWidth="1"/>
    <col min="14082" max="14082" width="15.140625" customWidth="1"/>
    <col min="14083" max="14084" width="14.85546875" customWidth="1"/>
    <col min="14085" max="14085" width="13.5703125" customWidth="1"/>
    <col min="14086" max="14086" width="15.28515625" customWidth="1"/>
    <col min="14087" max="14087" width="14.28515625" customWidth="1"/>
    <col min="14088" max="14088" width="0" hidden="1" customWidth="1"/>
    <col min="14089" max="14089" width="10.140625" customWidth="1"/>
    <col min="14090" max="14090" width="7.5703125" customWidth="1"/>
    <col min="14091" max="14091" width="7.140625" customWidth="1"/>
    <col min="14092" max="14111" width="11.42578125" customWidth="1"/>
    <col min="14331" max="14331" width="6.28515625" customWidth="1"/>
    <col min="14332" max="14332" width="32.28515625" customWidth="1"/>
    <col min="14333" max="14333" width="18" customWidth="1"/>
    <col min="14334" max="14334" width="22" customWidth="1"/>
    <col min="14335" max="14335" width="17" customWidth="1"/>
    <col min="14336" max="14336" width="15.28515625" customWidth="1"/>
    <col min="14337" max="14337" width="15.85546875" customWidth="1"/>
    <col min="14338" max="14338" width="15.140625" customWidth="1"/>
    <col min="14339" max="14340" width="14.85546875" customWidth="1"/>
    <col min="14341" max="14341" width="13.5703125" customWidth="1"/>
    <col min="14342" max="14342" width="15.28515625" customWidth="1"/>
    <col min="14343" max="14343" width="14.28515625" customWidth="1"/>
    <col min="14344" max="14344" width="0" hidden="1" customWidth="1"/>
    <col min="14345" max="14345" width="10.140625" customWidth="1"/>
    <col min="14346" max="14346" width="7.5703125" customWidth="1"/>
    <col min="14347" max="14347" width="7.140625" customWidth="1"/>
    <col min="14348" max="14367" width="11.42578125" customWidth="1"/>
    <col min="14587" max="14587" width="6.28515625" customWidth="1"/>
    <col min="14588" max="14588" width="32.28515625" customWidth="1"/>
    <col min="14589" max="14589" width="18" customWidth="1"/>
    <col min="14590" max="14590" width="22" customWidth="1"/>
    <col min="14591" max="14591" width="17" customWidth="1"/>
    <col min="14592" max="14592" width="15.28515625" customWidth="1"/>
    <col min="14593" max="14593" width="15.85546875" customWidth="1"/>
    <col min="14594" max="14594" width="15.140625" customWidth="1"/>
    <col min="14595" max="14596" width="14.85546875" customWidth="1"/>
    <col min="14597" max="14597" width="13.5703125" customWidth="1"/>
    <col min="14598" max="14598" width="15.28515625" customWidth="1"/>
    <col min="14599" max="14599" width="14.28515625" customWidth="1"/>
    <col min="14600" max="14600" width="0" hidden="1" customWidth="1"/>
    <col min="14601" max="14601" width="10.140625" customWidth="1"/>
    <col min="14602" max="14602" width="7.5703125" customWidth="1"/>
    <col min="14603" max="14603" width="7.140625" customWidth="1"/>
    <col min="14604" max="14623" width="11.42578125" customWidth="1"/>
    <col min="14843" max="14843" width="6.28515625" customWidth="1"/>
    <col min="14844" max="14844" width="32.28515625" customWidth="1"/>
    <col min="14845" max="14845" width="18" customWidth="1"/>
    <col min="14846" max="14846" width="22" customWidth="1"/>
    <col min="14847" max="14847" width="17" customWidth="1"/>
    <col min="14848" max="14848" width="15.28515625" customWidth="1"/>
    <col min="14849" max="14849" width="15.85546875" customWidth="1"/>
    <col min="14850" max="14850" width="15.140625" customWidth="1"/>
    <col min="14851" max="14852" width="14.85546875" customWidth="1"/>
    <col min="14853" max="14853" width="13.5703125" customWidth="1"/>
    <col min="14854" max="14854" width="15.28515625" customWidth="1"/>
    <col min="14855" max="14855" width="14.28515625" customWidth="1"/>
    <col min="14856" max="14856" width="0" hidden="1" customWidth="1"/>
    <col min="14857" max="14857" width="10.140625" customWidth="1"/>
    <col min="14858" max="14858" width="7.5703125" customWidth="1"/>
    <col min="14859" max="14859" width="7.140625" customWidth="1"/>
    <col min="14860" max="14879" width="11.42578125" customWidth="1"/>
    <col min="15099" max="15099" width="6.28515625" customWidth="1"/>
    <col min="15100" max="15100" width="32.28515625" customWidth="1"/>
    <col min="15101" max="15101" width="18" customWidth="1"/>
    <col min="15102" max="15102" width="22" customWidth="1"/>
    <col min="15103" max="15103" width="17" customWidth="1"/>
    <col min="15104" max="15104" width="15.28515625" customWidth="1"/>
    <col min="15105" max="15105" width="15.85546875" customWidth="1"/>
    <col min="15106" max="15106" width="15.140625" customWidth="1"/>
    <col min="15107" max="15108" width="14.85546875" customWidth="1"/>
    <col min="15109" max="15109" width="13.5703125" customWidth="1"/>
    <col min="15110" max="15110" width="15.28515625" customWidth="1"/>
    <col min="15111" max="15111" width="14.28515625" customWidth="1"/>
    <col min="15112" max="15112" width="0" hidden="1" customWidth="1"/>
    <col min="15113" max="15113" width="10.140625" customWidth="1"/>
    <col min="15114" max="15114" width="7.5703125" customWidth="1"/>
    <col min="15115" max="15115" width="7.140625" customWidth="1"/>
    <col min="15116" max="15135" width="11.42578125" customWidth="1"/>
    <col min="15355" max="15355" width="6.28515625" customWidth="1"/>
    <col min="15356" max="15356" width="32.28515625" customWidth="1"/>
    <col min="15357" max="15357" width="18" customWidth="1"/>
    <col min="15358" max="15358" width="22" customWidth="1"/>
    <col min="15359" max="15359" width="17" customWidth="1"/>
    <col min="15360" max="15360" width="15.28515625" customWidth="1"/>
    <col min="15361" max="15361" width="15.85546875" customWidth="1"/>
    <col min="15362" max="15362" width="15.140625" customWidth="1"/>
    <col min="15363" max="15364" width="14.85546875" customWidth="1"/>
    <col min="15365" max="15365" width="13.5703125" customWidth="1"/>
    <col min="15366" max="15366" width="15.28515625" customWidth="1"/>
    <col min="15367" max="15367" width="14.28515625" customWidth="1"/>
    <col min="15368" max="15368" width="0" hidden="1" customWidth="1"/>
    <col min="15369" max="15369" width="10.140625" customWidth="1"/>
    <col min="15370" max="15370" width="7.5703125" customWidth="1"/>
    <col min="15371" max="15371" width="7.140625" customWidth="1"/>
    <col min="15372" max="15391" width="11.42578125" customWidth="1"/>
    <col min="15611" max="15611" width="6.28515625" customWidth="1"/>
    <col min="15612" max="15612" width="32.28515625" customWidth="1"/>
    <col min="15613" max="15613" width="18" customWidth="1"/>
    <col min="15614" max="15614" width="22" customWidth="1"/>
    <col min="15615" max="15615" width="17" customWidth="1"/>
    <col min="15616" max="15616" width="15.28515625" customWidth="1"/>
    <col min="15617" max="15617" width="15.85546875" customWidth="1"/>
    <col min="15618" max="15618" width="15.140625" customWidth="1"/>
    <col min="15619" max="15620" width="14.85546875" customWidth="1"/>
    <col min="15621" max="15621" width="13.5703125" customWidth="1"/>
    <col min="15622" max="15622" width="15.28515625" customWidth="1"/>
    <col min="15623" max="15623" width="14.28515625" customWidth="1"/>
    <col min="15624" max="15624" width="0" hidden="1" customWidth="1"/>
    <col min="15625" max="15625" width="10.140625" customWidth="1"/>
    <col min="15626" max="15626" width="7.5703125" customWidth="1"/>
    <col min="15627" max="15627" width="7.140625" customWidth="1"/>
    <col min="15628" max="15647" width="11.42578125" customWidth="1"/>
    <col min="15867" max="15867" width="6.28515625" customWidth="1"/>
    <col min="15868" max="15868" width="32.28515625" customWidth="1"/>
    <col min="15869" max="15869" width="18" customWidth="1"/>
    <col min="15870" max="15870" width="22" customWidth="1"/>
    <col min="15871" max="15871" width="17" customWidth="1"/>
    <col min="15872" max="15872" width="15.28515625" customWidth="1"/>
    <col min="15873" max="15873" width="15.85546875" customWidth="1"/>
    <col min="15874" max="15874" width="15.140625" customWidth="1"/>
    <col min="15875" max="15876" width="14.85546875" customWidth="1"/>
    <col min="15877" max="15877" width="13.5703125" customWidth="1"/>
    <col min="15878" max="15878" width="15.28515625" customWidth="1"/>
    <col min="15879" max="15879" width="14.28515625" customWidth="1"/>
    <col min="15880" max="15880" width="0" hidden="1" customWidth="1"/>
    <col min="15881" max="15881" width="10.140625" customWidth="1"/>
    <col min="15882" max="15882" width="7.5703125" customWidth="1"/>
    <col min="15883" max="15883" width="7.140625" customWidth="1"/>
    <col min="15884" max="15903" width="11.42578125" customWidth="1"/>
    <col min="16123" max="16123" width="6.28515625" customWidth="1"/>
    <col min="16124" max="16124" width="32.28515625" customWidth="1"/>
    <col min="16125" max="16125" width="18" customWidth="1"/>
    <col min="16126" max="16126" width="22" customWidth="1"/>
    <col min="16127" max="16127" width="17" customWidth="1"/>
    <col min="16128" max="16128" width="15.28515625" customWidth="1"/>
    <col min="16129" max="16129" width="15.85546875" customWidth="1"/>
    <col min="16130" max="16130" width="15.140625" customWidth="1"/>
    <col min="16131" max="16132" width="14.85546875" customWidth="1"/>
    <col min="16133" max="16133" width="13.5703125" customWidth="1"/>
    <col min="16134" max="16134" width="15.28515625" customWidth="1"/>
    <col min="16135" max="16135" width="14.28515625" customWidth="1"/>
    <col min="16136" max="16136" width="0" hidden="1" customWidth="1"/>
    <col min="16137" max="16137" width="10.140625" customWidth="1"/>
    <col min="16138" max="16138" width="7.5703125" customWidth="1"/>
    <col min="16139" max="16139" width="7.140625" customWidth="1"/>
    <col min="16140" max="16159" width="11.4257812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17" customFormat="1" ht="26.25" customHeight="1" x14ac:dyDescent="0.25">
      <c r="A2" s="18">
        <v>1</v>
      </c>
      <c r="B2" s="37" t="s">
        <v>173</v>
      </c>
      <c r="C2" s="32" t="s">
        <v>55</v>
      </c>
      <c r="D2" s="33" t="s">
        <v>58</v>
      </c>
      <c r="E2" s="33" t="s">
        <v>75</v>
      </c>
      <c r="F2" s="38">
        <v>3500</v>
      </c>
      <c r="G2" s="35">
        <f t="shared" ref="G2:G34" si="0">F2*12</f>
        <v>42000</v>
      </c>
      <c r="H2" s="35">
        <f t="shared" ref="H2:H7" si="1">(F2/12)</f>
        <v>291.66666666666669</v>
      </c>
      <c r="I2" s="35">
        <f>(460/360)*30</f>
        <v>38.333333333333329</v>
      </c>
      <c r="J2" s="35">
        <v>0</v>
      </c>
      <c r="K2" s="35">
        <v>0</v>
      </c>
      <c r="L2" s="35">
        <f>(SUM(H2:K2)/12)*7</f>
        <v>192.5</v>
      </c>
    </row>
    <row r="3" spans="1:12" s="17" customFormat="1" ht="25.5" customHeight="1" x14ac:dyDescent="0.25">
      <c r="A3" s="18">
        <v>2</v>
      </c>
      <c r="B3" s="37" t="s">
        <v>89</v>
      </c>
      <c r="C3" s="32" t="s">
        <v>55</v>
      </c>
      <c r="D3" s="33" t="s">
        <v>58</v>
      </c>
      <c r="E3" s="33" t="s">
        <v>75</v>
      </c>
      <c r="F3" s="38">
        <v>1750</v>
      </c>
      <c r="G3" s="35">
        <f t="shared" si="0"/>
        <v>21000</v>
      </c>
      <c r="H3" s="35">
        <f t="shared" si="1"/>
        <v>145.83333333333334</v>
      </c>
      <c r="I3" s="35">
        <f>(460/360)*30</f>
        <v>38.333333333333329</v>
      </c>
      <c r="J3" s="35">
        <v>0</v>
      </c>
      <c r="K3" s="35">
        <v>0</v>
      </c>
      <c r="L3" s="35">
        <f>(SUM(H3:K3)/12)*7</f>
        <v>107.43055555555556</v>
      </c>
    </row>
    <row r="4" spans="1:12" s="17" customFormat="1" ht="25.5" customHeight="1" x14ac:dyDescent="0.25">
      <c r="A4" s="18">
        <v>3</v>
      </c>
      <c r="B4" s="37" t="s">
        <v>89</v>
      </c>
      <c r="C4" s="32" t="s">
        <v>55</v>
      </c>
      <c r="D4" s="33" t="s">
        <v>58</v>
      </c>
      <c r="E4" s="33" t="s">
        <v>75</v>
      </c>
      <c r="F4" s="38">
        <v>1750</v>
      </c>
      <c r="G4" s="35">
        <f t="shared" si="0"/>
        <v>21000</v>
      </c>
      <c r="H4" s="35">
        <f t="shared" si="1"/>
        <v>145.83333333333334</v>
      </c>
      <c r="I4" s="35">
        <f t="shared" ref="I4:I147" si="2">(460/12)*1</f>
        <v>38.333333333333336</v>
      </c>
      <c r="J4" s="35">
        <v>0</v>
      </c>
      <c r="K4" s="35">
        <v>0</v>
      </c>
      <c r="L4" s="35">
        <f t="shared" ref="L4:L67" si="3">(SUM(H4:K4)/12)*7</f>
        <v>107.43055555555556</v>
      </c>
    </row>
    <row r="5" spans="1:12" s="17" customFormat="1" ht="25.5" customHeight="1" x14ac:dyDescent="0.25">
      <c r="A5" s="18">
        <v>4</v>
      </c>
      <c r="B5" s="37" t="s">
        <v>89</v>
      </c>
      <c r="C5" s="32" t="s">
        <v>55</v>
      </c>
      <c r="D5" s="33" t="s">
        <v>58</v>
      </c>
      <c r="E5" s="33" t="s">
        <v>75</v>
      </c>
      <c r="F5" s="38">
        <v>1750</v>
      </c>
      <c r="G5" s="35">
        <f t="shared" si="0"/>
        <v>21000</v>
      </c>
      <c r="H5" s="35">
        <f t="shared" si="1"/>
        <v>145.83333333333334</v>
      </c>
      <c r="I5" s="35">
        <f>(460/360)*30</f>
        <v>38.333333333333329</v>
      </c>
      <c r="J5" s="35">
        <v>0</v>
      </c>
      <c r="K5" s="35">
        <v>0</v>
      </c>
      <c r="L5" s="35">
        <f t="shared" si="3"/>
        <v>107.43055555555556</v>
      </c>
    </row>
    <row r="6" spans="1:12" s="17" customFormat="1" ht="25.5" customHeight="1" x14ac:dyDescent="0.25">
      <c r="A6" s="18">
        <v>5</v>
      </c>
      <c r="B6" s="37" t="s">
        <v>122</v>
      </c>
      <c r="C6" s="32" t="s">
        <v>55</v>
      </c>
      <c r="D6" s="33" t="s">
        <v>58</v>
      </c>
      <c r="E6" s="33" t="s">
        <v>75</v>
      </c>
      <c r="F6" s="38">
        <v>1750</v>
      </c>
      <c r="G6" s="35">
        <f t="shared" si="0"/>
        <v>21000</v>
      </c>
      <c r="H6" s="35">
        <f t="shared" si="1"/>
        <v>145.83333333333334</v>
      </c>
      <c r="I6" s="35">
        <f>(460/360)*30</f>
        <v>38.333333333333329</v>
      </c>
      <c r="J6" s="35">
        <v>0</v>
      </c>
      <c r="K6" s="35">
        <v>0</v>
      </c>
      <c r="L6" s="35">
        <f t="shared" si="3"/>
        <v>107.43055555555556</v>
      </c>
    </row>
    <row r="7" spans="1:12" s="17" customFormat="1" ht="25.5" customHeight="1" x14ac:dyDescent="0.25">
      <c r="A7" s="18">
        <v>6</v>
      </c>
      <c r="B7" s="37" t="s">
        <v>174</v>
      </c>
      <c r="C7" s="32" t="s">
        <v>55</v>
      </c>
      <c r="D7" s="33" t="s">
        <v>58</v>
      </c>
      <c r="E7" s="33" t="s">
        <v>68</v>
      </c>
      <c r="F7" s="38">
        <v>2050</v>
      </c>
      <c r="G7" s="35">
        <f t="shared" si="0"/>
        <v>24600</v>
      </c>
      <c r="H7" s="35">
        <f t="shared" si="1"/>
        <v>170.83333333333334</v>
      </c>
      <c r="I7" s="35">
        <f>(460/360)*30</f>
        <v>38.333333333333329</v>
      </c>
      <c r="J7" s="35">
        <v>0</v>
      </c>
      <c r="K7" s="35">
        <v>0</v>
      </c>
      <c r="L7" s="35">
        <f t="shared" si="3"/>
        <v>122.0138888888889</v>
      </c>
    </row>
    <row r="8" spans="1:12" s="17" customFormat="1" ht="25.5" customHeight="1" x14ac:dyDescent="0.25">
      <c r="A8" s="18">
        <v>7</v>
      </c>
      <c r="B8" s="37" t="s">
        <v>92</v>
      </c>
      <c r="C8" s="32" t="s">
        <v>55</v>
      </c>
      <c r="D8" s="33" t="s">
        <v>58</v>
      </c>
      <c r="E8" s="33" t="s">
        <v>93</v>
      </c>
      <c r="F8" s="40">
        <v>733</v>
      </c>
      <c r="G8" s="35">
        <f t="shared" si="0"/>
        <v>8796</v>
      </c>
      <c r="H8" s="35">
        <f>((F8+K8)/12)</f>
        <v>61.083333333333336</v>
      </c>
      <c r="I8" s="35">
        <f t="shared" si="2"/>
        <v>38.333333333333336</v>
      </c>
      <c r="J8" s="35">
        <v>0</v>
      </c>
      <c r="K8" s="35">
        <v>0</v>
      </c>
      <c r="L8" s="35">
        <f t="shared" si="3"/>
        <v>57.993055555555564</v>
      </c>
    </row>
    <row r="9" spans="1:12" s="17" customFormat="1" ht="25.5" customHeight="1" x14ac:dyDescent="0.25">
      <c r="A9" s="18">
        <v>8</v>
      </c>
      <c r="B9" s="41" t="s">
        <v>184</v>
      </c>
      <c r="C9" s="32" t="s">
        <v>55</v>
      </c>
      <c r="D9" s="33" t="s">
        <v>58</v>
      </c>
      <c r="E9" s="33" t="s">
        <v>72</v>
      </c>
      <c r="F9" s="38">
        <v>1200</v>
      </c>
      <c r="G9" s="35">
        <f t="shared" si="0"/>
        <v>14400</v>
      </c>
      <c r="H9" s="35">
        <f t="shared" ref="H9:H15" si="4">(F9/12)</f>
        <v>100</v>
      </c>
      <c r="I9" s="35">
        <f>(460/360)*30</f>
        <v>38.333333333333329</v>
      </c>
      <c r="J9" s="35">
        <v>0</v>
      </c>
      <c r="K9" s="35">
        <v>0</v>
      </c>
      <c r="L9" s="35">
        <f t="shared" si="3"/>
        <v>80.694444444444443</v>
      </c>
    </row>
    <row r="10" spans="1:12" s="17" customFormat="1" ht="25.5" customHeight="1" x14ac:dyDescent="0.25">
      <c r="A10" s="18">
        <v>9</v>
      </c>
      <c r="B10" s="37" t="s">
        <v>97</v>
      </c>
      <c r="C10" s="32" t="s">
        <v>55</v>
      </c>
      <c r="D10" s="33" t="s">
        <v>58</v>
      </c>
      <c r="E10" s="33" t="s">
        <v>98</v>
      </c>
      <c r="F10" s="50">
        <v>2050</v>
      </c>
      <c r="G10" s="35">
        <f t="shared" si="0"/>
        <v>24600</v>
      </c>
      <c r="H10" s="35">
        <f t="shared" si="4"/>
        <v>170.83333333333334</v>
      </c>
      <c r="I10" s="35">
        <f>(460/360)*30</f>
        <v>38.333333333333329</v>
      </c>
      <c r="J10" s="35">
        <v>0</v>
      </c>
      <c r="K10" s="35">
        <v>0</v>
      </c>
      <c r="L10" s="35">
        <f t="shared" si="3"/>
        <v>122.0138888888889</v>
      </c>
    </row>
    <row r="11" spans="1:12" s="17" customFormat="1" ht="25.5" customHeight="1" x14ac:dyDescent="0.25">
      <c r="A11" s="18">
        <v>10</v>
      </c>
      <c r="B11" s="37" t="s">
        <v>94</v>
      </c>
      <c r="C11" s="32" t="s">
        <v>83</v>
      </c>
      <c r="D11" s="33" t="s">
        <v>58</v>
      </c>
      <c r="E11" s="33" t="s">
        <v>65</v>
      </c>
      <c r="F11" s="36">
        <v>460</v>
      </c>
      <c r="G11" s="35">
        <f t="shared" si="0"/>
        <v>5520</v>
      </c>
      <c r="H11" s="35">
        <f t="shared" si="4"/>
        <v>38.333333333333336</v>
      </c>
      <c r="I11" s="35">
        <f t="shared" ref="I11:I163" si="5">(460/12)*1</f>
        <v>38.333333333333336</v>
      </c>
      <c r="J11" s="35">
        <v>0</v>
      </c>
      <c r="K11" s="35">
        <v>0</v>
      </c>
      <c r="L11" s="35">
        <f t="shared" si="3"/>
        <v>44.722222222222229</v>
      </c>
    </row>
    <row r="12" spans="1:12" s="17" customFormat="1" ht="25.5" customHeight="1" x14ac:dyDescent="0.25">
      <c r="A12" s="18">
        <v>11</v>
      </c>
      <c r="B12" s="37" t="s">
        <v>122</v>
      </c>
      <c r="C12" s="32" t="s">
        <v>198</v>
      </c>
      <c r="D12" s="33" t="s">
        <v>58</v>
      </c>
      <c r="E12" s="33" t="s">
        <v>75</v>
      </c>
      <c r="F12" s="36">
        <v>1750</v>
      </c>
      <c r="G12" s="35">
        <f t="shared" si="0"/>
        <v>21000</v>
      </c>
      <c r="H12" s="35">
        <f t="shared" si="4"/>
        <v>145.83333333333334</v>
      </c>
      <c r="I12" s="35">
        <f t="shared" si="5"/>
        <v>38.333333333333336</v>
      </c>
      <c r="J12" s="35">
        <v>0</v>
      </c>
      <c r="K12" s="35">
        <v>0</v>
      </c>
      <c r="L12" s="35">
        <f t="shared" si="3"/>
        <v>107.43055555555556</v>
      </c>
    </row>
    <row r="13" spans="1:12" s="17" customFormat="1" ht="25.5" customHeight="1" x14ac:dyDescent="0.25">
      <c r="A13" s="18">
        <v>12</v>
      </c>
      <c r="B13" s="37" t="s">
        <v>118</v>
      </c>
      <c r="C13" s="32" t="s">
        <v>55</v>
      </c>
      <c r="D13" s="33" t="s">
        <v>58</v>
      </c>
      <c r="E13" s="33" t="s">
        <v>68</v>
      </c>
      <c r="F13" s="38">
        <v>2115</v>
      </c>
      <c r="G13" s="35">
        <f t="shared" si="0"/>
        <v>25380</v>
      </c>
      <c r="H13" s="35">
        <f t="shared" si="4"/>
        <v>176.25</v>
      </c>
      <c r="I13" s="35">
        <f t="shared" ref="I13:I156" si="6">(460/12)*1</f>
        <v>38.333333333333336</v>
      </c>
      <c r="J13" s="35">
        <v>0</v>
      </c>
      <c r="K13" s="35">
        <v>0</v>
      </c>
      <c r="L13" s="35">
        <f t="shared" si="3"/>
        <v>125.17361111111113</v>
      </c>
    </row>
    <row r="14" spans="1:12" s="17" customFormat="1" ht="25.5" customHeight="1" x14ac:dyDescent="0.25">
      <c r="A14" s="18">
        <v>13</v>
      </c>
      <c r="B14" s="37" t="s">
        <v>138</v>
      </c>
      <c r="C14" s="32" t="s">
        <v>55</v>
      </c>
      <c r="D14" s="33" t="s">
        <v>58</v>
      </c>
      <c r="E14" s="33" t="s">
        <v>59</v>
      </c>
      <c r="F14" s="34">
        <v>901</v>
      </c>
      <c r="G14" s="35">
        <f t="shared" si="0"/>
        <v>10812</v>
      </c>
      <c r="H14" s="35">
        <f t="shared" si="4"/>
        <v>75.083333333333329</v>
      </c>
      <c r="I14" s="35">
        <f t="shared" ref="I14:I169" si="7">(460/12)*1</f>
        <v>38.333333333333336</v>
      </c>
      <c r="J14" s="35">
        <v>0</v>
      </c>
      <c r="K14" s="35">
        <v>185</v>
      </c>
      <c r="L14" s="35">
        <f t="shared" si="3"/>
        <v>174.07638888888889</v>
      </c>
    </row>
    <row r="15" spans="1:12" s="17" customFormat="1" ht="25.5" customHeight="1" x14ac:dyDescent="0.25">
      <c r="A15" s="18">
        <v>14</v>
      </c>
      <c r="B15" s="30" t="s">
        <v>199</v>
      </c>
      <c r="C15" s="32" t="s">
        <v>55</v>
      </c>
      <c r="D15" s="33" t="s">
        <v>58</v>
      </c>
      <c r="E15" s="33" t="s">
        <v>68</v>
      </c>
      <c r="F15" s="34">
        <v>2050</v>
      </c>
      <c r="G15" s="35">
        <f t="shared" si="0"/>
        <v>24600</v>
      </c>
      <c r="H15" s="35">
        <f t="shared" si="4"/>
        <v>170.83333333333334</v>
      </c>
      <c r="I15" s="35">
        <f t="shared" si="7"/>
        <v>38.333333333333336</v>
      </c>
      <c r="J15" s="35">
        <v>0</v>
      </c>
      <c r="K15" s="35">
        <v>0</v>
      </c>
      <c r="L15" s="35">
        <f t="shared" si="3"/>
        <v>122.0138888888889</v>
      </c>
    </row>
    <row r="16" spans="1:12" s="17" customFormat="1" ht="25.5" customHeight="1" x14ac:dyDescent="0.25">
      <c r="A16" s="18">
        <v>15</v>
      </c>
      <c r="B16" s="37" t="s">
        <v>188</v>
      </c>
      <c r="C16" s="32" t="s">
        <v>55</v>
      </c>
      <c r="D16" s="33" t="s">
        <v>58</v>
      </c>
      <c r="E16" s="33" t="s">
        <v>59</v>
      </c>
      <c r="F16" s="45">
        <v>986</v>
      </c>
      <c r="G16" s="35">
        <f t="shared" si="0"/>
        <v>11832</v>
      </c>
      <c r="H16" s="35">
        <f>((F16+K16)/12)</f>
        <v>101</v>
      </c>
      <c r="I16" s="35">
        <f t="shared" ref="I16:I175" si="8">(460/12)*1</f>
        <v>38.333333333333336</v>
      </c>
      <c r="J16" s="35">
        <v>0</v>
      </c>
      <c r="K16" s="35">
        <v>226</v>
      </c>
      <c r="L16" s="35">
        <f t="shared" si="3"/>
        <v>213.11111111111111</v>
      </c>
    </row>
    <row r="17" spans="1:12" s="17" customFormat="1" ht="25.5" customHeight="1" x14ac:dyDescent="0.25">
      <c r="A17" s="18">
        <v>16</v>
      </c>
      <c r="B17" s="46" t="s">
        <v>189</v>
      </c>
      <c r="C17" s="32" t="s">
        <v>55</v>
      </c>
      <c r="D17" s="33" t="s">
        <v>58</v>
      </c>
      <c r="E17" s="33" t="s">
        <v>59</v>
      </c>
      <c r="F17" s="45">
        <v>986</v>
      </c>
      <c r="G17" s="35">
        <f t="shared" si="0"/>
        <v>11832</v>
      </c>
      <c r="H17" s="35">
        <f>((F17+K17)/12)</f>
        <v>82.166666666666671</v>
      </c>
      <c r="I17" s="35">
        <f t="shared" si="2"/>
        <v>38.333333333333336</v>
      </c>
      <c r="J17" s="35">
        <v>0</v>
      </c>
      <c r="K17" s="35">
        <v>0</v>
      </c>
      <c r="L17" s="35">
        <f t="shared" si="3"/>
        <v>70.291666666666657</v>
      </c>
    </row>
    <row r="18" spans="1:12" s="17" customFormat="1" ht="25.5" customHeight="1" x14ac:dyDescent="0.25">
      <c r="A18" s="18">
        <v>17</v>
      </c>
      <c r="B18" s="37" t="s">
        <v>190</v>
      </c>
      <c r="C18" s="32" t="s">
        <v>55</v>
      </c>
      <c r="D18" s="33" t="s">
        <v>58</v>
      </c>
      <c r="E18" s="33" t="s">
        <v>59</v>
      </c>
      <c r="F18" s="36">
        <v>986</v>
      </c>
      <c r="G18" s="35">
        <f t="shared" si="0"/>
        <v>11832</v>
      </c>
      <c r="H18" s="35">
        <f>(F18/12)</f>
        <v>82.166666666666671</v>
      </c>
      <c r="I18" s="35">
        <f t="shared" ref="I18:I152" si="9">(460/12)*1</f>
        <v>38.333333333333336</v>
      </c>
      <c r="J18" s="35">
        <v>0</v>
      </c>
      <c r="K18" s="35">
        <v>0</v>
      </c>
      <c r="L18" s="35">
        <f t="shared" si="3"/>
        <v>70.291666666666657</v>
      </c>
    </row>
    <row r="19" spans="1:12" s="17" customFormat="1" ht="25.5" customHeight="1" x14ac:dyDescent="0.25">
      <c r="A19" s="18">
        <v>18</v>
      </c>
      <c r="B19" s="37" t="s">
        <v>185</v>
      </c>
      <c r="C19" s="32" t="s">
        <v>55</v>
      </c>
      <c r="D19" s="33" t="s">
        <v>58</v>
      </c>
      <c r="E19" s="33" t="s">
        <v>112</v>
      </c>
      <c r="F19" s="45">
        <v>817</v>
      </c>
      <c r="G19" s="35">
        <f t="shared" si="0"/>
        <v>9804</v>
      </c>
      <c r="H19" s="35">
        <f>((F19+K19)/12)</f>
        <v>68.083333333333329</v>
      </c>
      <c r="I19" s="35">
        <f t="shared" si="7"/>
        <v>38.333333333333336</v>
      </c>
      <c r="J19" s="35">
        <v>0</v>
      </c>
      <c r="K19" s="35">
        <v>0</v>
      </c>
      <c r="L19" s="35">
        <f t="shared" si="3"/>
        <v>62.076388888888886</v>
      </c>
    </row>
    <row r="20" spans="1:12" s="17" customFormat="1" ht="25.5" customHeight="1" x14ac:dyDescent="0.25">
      <c r="A20" s="18">
        <v>19</v>
      </c>
      <c r="B20" s="46" t="s">
        <v>191</v>
      </c>
      <c r="C20" s="32" t="s">
        <v>55</v>
      </c>
      <c r="D20" s="33" t="s">
        <v>58</v>
      </c>
      <c r="E20" s="33" t="s">
        <v>59</v>
      </c>
      <c r="F20" s="45">
        <v>986</v>
      </c>
      <c r="G20" s="35">
        <f t="shared" si="0"/>
        <v>11832</v>
      </c>
      <c r="H20" s="35">
        <f>((F20+K20)/12)</f>
        <v>139.16666666666666</v>
      </c>
      <c r="I20" s="35">
        <f t="shared" ref="I20:I130" si="10">(460/12)*1</f>
        <v>38.333333333333336</v>
      </c>
      <c r="J20" s="35">
        <v>0</v>
      </c>
      <c r="K20" s="35">
        <v>684</v>
      </c>
      <c r="L20" s="35">
        <f t="shared" si="3"/>
        <v>502.54166666666669</v>
      </c>
    </row>
    <row r="21" spans="1:12" s="17" customFormat="1" ht="25.5" customHeight="1" x14ac:dyDescent="0.25">
      <c r="A21" s="18">
        <v>20</v>
      </c>
      <c r="B21" s="37" t="s">
        <v>186</v>
      </c>
      <c r="C21" s="32" t="s">
        <v>55</v>
      </c>
      <c r="D21" s="33" t="s">
        <v>58</v>
      </c>
      <c r="E21" s="33" t="s">
        <v>112</v>
      </c>
      <c r="F21" s="36">
        <v>831.25</v>
      </c>
      <c r="G21" s="35">
        <f t="shared" si="0"/>
        <v>9975</v>
      </c>
      <c r="H21" s="35">
        <f>(F21/12)</f>
        <v>69.270833333333329</v>
      </c>
      <c r="I21" s="35">
        <f t="shared" ref="I21:I171" si="11">(460/12)*1</f>
        <v>38.333333333333336</v>
      </c>
      <c r="J21" s="35">
        <v>0</v>
      </c>
      <c r="K21" s="35">
        <v>0</v>
      </c>
      <c r="L21" s="35">
        <f t="shared" si="3"/>
        <v>62.769097222222214</v>
      </c>
    </row>
    <row r="22" spans="1:12" s="17" customFormat="1" ht="25.5" customHeight="1" x14ac:dyDescent="0.25">
      <c r="A22" s="18">
        <v>21</v>
      </c>
      <c r="B22" s="37" t="s">
        <v>99</v>
      </c>
      <c r="C22" s="32" t="s">
        <v>55</v>
      </c>
      <c r="D22" s="33" t="s">
        <v>58</v>
      </c>
      <c r="E22" s="33" t="s">
        <v>68</v>
      </c>
      <c r="F22" s="36">
        <v>2050</v>
      </c>
      <c r="G22" s="35">
        <f t="shared" si="0"/>
        <v>24600</v>
      </c>
      <c r="H22" s="35">
        <f>(F22/12)</f>
        <v>170.83333333333334</v>
      </c>
      <c r="I22" s="35">
        <f>(460/360)*30</f>
        <v>38.333333333333329</v>
      </c>
      <c r="J22" s="35">
        <v>0</v>
      </c>
      <c r="K22" s="35">
        <v>0</v>
      </c>
      <c r="L22" s="35">
        <f t="shared" si="3"/>
        <v>122.0138888888889</v>
      </c>
    </row>
    <row r="23" spans="1:12" s="17" customFormat="1" ht="25.5" customHeight="1" x14ac:dyDescent="0.25">
      <c r="A23" s="18">
        <v>22</v>
      </c>
      <c r="B23" s="37" t="s">
        <v>71</v>
      </c>
      <c r="C23" s="32" t="s">
        <v>55</v>
      </c>
      <c r="D23" s="33" t="s">
        <v>58</v>
      </c>
      <c r="E23" s="33" t="s">
        <v>72</v>
      </c>
      <c r="F23" s="38">
        <v>1212</v>
      </c>
      <c r="G23" s="35">
        <f t="shared" si="0"/>
        <v>14544</v>
      </c>
      <c r="H23" s="35">
        <f>(F23/12)</f>
        <v>101</v>
      </c>
      <c r="I23" s="35">
        <f>(460/12)*1</f>
        <v>38.333333333333336</v>
      </c>
      <c r="J23" s="35">
        <v>0</v>
      </c>
      <c r="K23" s="35">
        <v>0</v>
      </c>
      <c r="L23" s="35">
        <f t="shared" si="3"/>
        <v>81.277777777777786</v>
      </c>
    </row>
    <row r="24" spans="1:12" s="17" customFormat="1" ht="25.5" customHeight="1" x14ac:dyDescent="0.25">
      <c r="A24" s="18">
        <v>23</v>
      </c>
      <c r="B24" s="37" t="s">
        <v>145</v>
      </c>
      <c r="C24" s="32" t="s">
        <v>55</v>
      </c>
      <c r="D24" s="33" t="s">
        <v>58</v>
      </c>
      <c r="E24" s="33" t="s">
        <v>112</v>
      </c>
      <c r="F24" s="36">
        <v>817</v>
      </c>
      <c r="G24" s="35">
        <f t="shared" si="0"/>
        <v>9804</v>
      </c>
      <c r="H24" s="35">
        <f>(F24/12)</f>
        <v>68.083333333333329</v>
      </c>
      <c r="I24" s="35">
        <f t="shared" si="7"/>
        <v>38.333333333333336</v>
      </c>
      <c r="J24" s="35">
        <v>0</v>
      </c>
      <c r="K24" s="35">
        <v>0</v>
      </c>
      <c r="L24" s="35">
        <f t="shared" si="3"/>
        <v>62.076388888888886</v>
      </c>
    </row>
    <row r="25" spans="1:12" s="17" customFormat="1" ht="25.5" customHeight="1" x14ac:dyDescent="0.25">
      <c r="A25" s="18">
        <v>24</v>
      </c>
      <c r="B25" s="37" t="s">
        <v>100</v>
      </c>
      <c r="C25" s="32" t="s">
        <v>55</v>
      </c>
      <c r="D25" s="33" t="s">
        <v>58</v>
      </c>
      <c r="E25" s="33" t="s">
        <v>72</v>
      </c>
      <c r="F25" s="45">
        <v>1212</v>
      </c>
      <c r="G25" s="35">
        <f t="shared" si="0"/>
        <v>14544</v>
      </c>
      <c r="H25" s="35">
        <f>(F25/12)</f>
        <v>101</v>
      </c>
      <c r="I25" s="35">
        <f>(460/12)*1</f>
        <v>38.333333333333336</v>
      </c>
      <c r="J25" s="35">
        <v>0</v>
      </c>
      <c r="K25" s="35">
        <v>0</v>
      </c>
      <c r="L25" s="35">
        <f t="shared" si="3"/>
        <v>81.277777777777786</v>
      </c>
    </row>
    <row r="26" spans="1:12" s="17" customFormat="1" ht="25.5" customHeight="1" x14ac:dyDescent="0.25">
      <c r="A26" s="18">
        <v>25</v>
      </c>
      <c r="B26" s="37" t="s">
        <v>187</v>
      </c>
      <c r="C26" s="32" t="s">
        <v>55</v>
      </c>
      <c r="D26" s="33" t="s">
        <v>58</v>
      </c>
      <c r="E26" s="33" t="s">
        <v>85</v>
      </c>
      <c r="F26" s="45">
        <v>622</v>
      </c>
      <c r="G26" s="35">
        <f t="shared" si="0"/>
        <v>7464</v>
      </c>
      <c r="H26" s="35">
        <f>((F26+K26)/12)</f>
        <v>51.833333333333336</v>
      </c>
      <c r="I26" s="35">
        <f t="shared" si="2"/>
        <v>38.333333333333336</v>
      </c>
      <c r="J26" s="35">
        <v>0</v>
      </c>
      <c r="K26" s="35">
        <v>0</v>
      </c>
      <c r="L26" s="35">
        <f t="shared" si="3"/>
        <v>52.597222222222229</v>
      </c>
    </row>
    <row r="27" spans="1:12" s="17" customFormat="1" ht="25.5" customHeight="1" x14ac:dyDescent="0.25">
      <c r="A27" s="18">
        <v>26</v>
      </c>
      <c r="B27" s="37" t="s">
        <v>94</v>
      </c>
      <c r="C27" s="32" t="s">
        <v>55</v>
      </c>
      <c r="D27" s="33" t="s">
        <v>58</v>
      </c>
      <c r="E27" s="33" t="s">
        <v>65</v>
      </c>
      <c r="F27" s="34">
        <v>460</v>
      </c>
      <c r="G27" s="35">
        <f t="shared" si="0"/>
        <v>5520</v>
      </c>
      <c r="H27" s="35">
        <f t="shared" ref="H27:H36" si="12">(F27/12)</f>
        <v>38.333333333333336</v>
      </c>
      <c r="I27" s="35">
        <f t="shared" si="6"/>
        <v>38.333333333333336</v>
      </c>
      <c r="J27" s="35">
        <v>0</v>
      </c>
      <c r="K27" s="35">
        <v>0</v>
      </c>
      <c r="L27" s="35">
        <f t="shared" si="3"/>
        <v>44.722222222222229</v>
      </c>
    </row>
    <row r="28" spans="1:12" s="17" customFormat="1" ht="25.5" customHeight="1" x14ac:dyDescent="0.25">
      <c r="A28" s="18">
        <v>27</v>
      </c>
      <c r="B28" s="37" t="s">
        <v>94</v>
      </c>
      <c r="C28" s="32" t="s">
        <v>55</v>
      </c>
      <c r="D28" s="33" t="s">
        <v>58</v>
      </c>
      <c r="E28" s="33" t="s">
        <v>65</v>
      </c>
      <c r="F28" s="34">
        <v>460</v>
      </c>
      <c r="G28" s="35">
        <f t="shared" si="0"/>
        <v>5520</v>
      </c>
      <c r="H28" s="35">
        <f t="shared" si="12"/>
        <v>38.333333333333336</v>
      </c>
      <c r="I28" s="35">
        <f t="shared" si="5"/>
        <v>38.333333333333336</v>
      </c>
      <c r="J28" s="35">
        <v>0</v>
      </c>
      <c r="K28" s="35">
        <v>0</v>
      </c>
      <c r="L28" s="35">
        <f t="shared" si="3"/>
        <v>44.722222222222229</v>
      </c>
    </row>
    <row r="29" spans="1:12" s="17" customFormat="1" ht="25.5" customHeight="1" x14ac:dyDescent="0.25">
      <c r="A29" s="18">
        <v>28</v>
      </c>
      <c r="B29" s="47" t="s">
        <v>136</v>
      </c>
      <c r="C29" s="32" t="s">
        <v>55</v>
      </c>
      <c r="D29" s="33" t="s">
        <v>58</v>
      </c>
      <c r="E29" s="33" t="s">
        <v>59</v>
      </c>
      <c r="F29" s="36">
        <v>901</v>
      </c>
      <c r="G29" s="35">
        <f t="shared" si="0"/>
        <v>10812</v>
      </c>
      <c r="H29" s="35">
        <f t="shared" si="12"/>
        <v>75.083333333333329</v>
      </c>
      <c r="I29" s="35">
        <f>(460/12)*1</f>
        <v>38.333333333333336</v>
      </c>
      <c r="J29" s="35">
        <v>0</v>
      </c>
      <c r="K29" s="35">
        <v>0</v>
      </c>
      <c r="L29" s="35">
        <f t="shared" si="3"/>
        <v>66.159722222222214</v>
      </c>
    </row>
    <row r="30" spans="1:12" s="17" customFormat="1" ht="25.5" customHeight="1" x14ac:dyDescent="0.25">
      <c r="A30" s="18">
        <v>29</v>
      </c>
      <c r="B30" s="46" t="s">
        <v>149</v>
      </c>
      <c r="C30" s="32" t="s">
        <v>55</v>
      </c>
      <c r="D30" s="33" t="s">
        <v>56</v>
      </c>
      <c r="E30" s="33" t="s">
        <v>68</v>
      </c>
      <c r="F30" s="36">
        <v>2050</v>
      </c>
      <c r="G30" s="35">
        <f t="shared" si="0"/>
        <v>24600</v>
      </c>
      <c r="H30" s="35">
        <f t="shared" si="12"/>
        <v>170.83333333333334</v>
      </c>
      <c r="I30" s="35">
        <f>(460/360)*30</f>
        <v>38.333333333333329</v>
      </c>
      <c r="J30" s="35">
        <v>0</v>
      </c>
      <c r="K30" s="35">
        <v>0</v>
      </c>
      <c r="L30" s="35">
        <f t="shared" si="3"/>
        <v>122.0138888888889</v>
      </c>
    </row>
    <row r="31" spans="1:12" s="17" customFormat="1" ht="25.5" customHeight="1" x14ac:dyDescent="0.25">
      <c r="A31" s="18">
        <v>30</v>
      </c>
      <c r="B31" s="37" t="s">
        <v>94</v>
      </c>
      <c r="C31" s="32" t="s">
        <v>55</v>
      </c>
      <c r="D31" s="33" t="s">
        <v>56</v>
      </c>
      <c r="E31" s="33" t="s">
        <v>65</v>
      </c>
      <c r="F31" s="34">
        <v>460</v>
      </c>
      <c r="G31" s="35">
        <f t="shared" si="0"/>
        <v>5520</v>
      </c>
      <c r="H31" s="35">
        <f t="shared" si="12"/>
        <v>38.333333333333336</v>
      </c>
      <c r="I31" s="35">
        <f t="shared" si="9"/>
        <v>38.333333333333336</v>
      </c>
      <c r="J31" s="35">
        <v>0</v>
      </c>
      <c r="K31" s="35">
        <v>0</v>
      </c>
      <c r="L31" s="35">
        <f t="shared" si="3"/>
        <v>44.722222222222229</v>
      </c>
    </row>
    <row r="32" spans="1:12" s="17" customFormat="1" ht="25.5" customHeight="1" x14ac:dyDescent="0.25">
      <c r="A32" s="18">
        <v>31</v>
      </c>
      <c r="B32" s="37" t="s">
        <v>108</v>
      </c>
      <c r="C32" s="32" t="s">
        <v>55</v>
      </c>
      <c r="D32" s="33" t="s">
        <v>56</v>
      </c>
      <c r="E32" s="33" t="s">
        <v>72</v>
      </c>
      <c r="F32" s="34">
        <v>1212</v>
      </c>
      <c r="G32" s="35">
        <f t="shared" si="0"/>
        <v>14544</v>
      </c>
      <c r="H32" s="35">
        <f t="shared" si="12"/>
        <v>101</v>
      </c>
      <c r="I32" s="35">
        <f t="shared" si="9"/>
        <v>38.333333333333336</v>
      </c>
      <c r="J32" s="35">
        <v>0</v>
      </c>
      <c r="K32" s="35">
        <v>0</v>
      </c>
      <c r="L32" s="35">
        <f t="shared" si="3"/>
        <v>81.277777777777786</v>
      </c>
    </row>
    <row r="33" spans="1:12" s="17" customFormat="1" ht="25.5" customHeight="1" x14ac:dyDescent="0.25">
      <c r="A33" s="18">
        <v>32</v>
      </c>
      <c r="B33" s="37" t="s">
        <v>119</v>
      </c>
      <c r="C33" s="32" t="s">
        <v>55</v>
      </c>
      <c r="D33" s="33" t="s">
        <v>56</v>
      </c>
      <c r="E33" s="33" t="s">
        <v>85</v>
      </c>
      <c r="F33" s="36">
        <v>590</v>
      </c>
      <c r="G33" s="35">
        <f t="shared" si="0"/>
        <v>7080</v>
      </c>
      <c r="H33" s="35">
        <f t="shared" si="12"/>
        <v>49.166666666666664</v>
      </c>
      <c r="I33" s="35">
        <f t="shared" si="6"/>
        <v>38.333333333333336</v>
      </c>
      <c r="J33" s="35">
        <v>0</v>
      </c>
      <c r="K33" s="35">
        <v>0</v>
      </c>
      <c r="L33" s="35">
        <f t="shared" si="3"/>
        <v>51.041666666666671</v>
      </c>
    </row>
    <row r="34" spans="1:12" s="17" customFormat="1" ht="25.5" customHeight="1" x14ac:dyDescent="0.25">
      <c r="A34" s="18">
        <v>33</v>
      </c>
      <c r="B34" s="37" t="s">
        <v>158</v>
      </c>
      <c r="C34" s="32" t="s">
        <v>55</v>
      </c>
      <c r="D34" s="33" t="s">
        <v>56</v>
      </c>
      <c r="E34" s="33" t="s">
        <v>85</v>
      </c>
      <c r="F34" s="34">
        <v>590</v>
      </c>
      <c r="G34" s="35">
        <f t="shared" si="0"/>
        <v>7080</v>
      </c>
      <c r="H34" s="35">
        <f t="shared" si="12"/>
        <v>49.166666666666664</v>
      </c>
      <c r="I34" s="35">
        <f>(460/12)*1</f>
        <v>38.333333333333336</v>
      </c>
      <c r="J34" s="35">
        <v>0</v>
      </c>
      <c r="K34" s="35">
        <v>0</v>
      </c>
      <c r="L34" s="35">
        <f t="shared" si="3"/>
        <v>51.041666666666671</v>
      </c>
    </row>
    <row r="35" spans="1:12" s="17" customFormat="1" ht="25.5" customHeight="1" x14ac:dyDescent="0.25">
      <c r="A35" s="18">
        <v>34</v>
      </c>
      <c r="B35" s="39" t="s">
        <v>139</v>
      </c>
      <c r="C35" s="32" t="s">
        <v>55</v>
      </c>
      <c r="D35" s="33" t="s">
        <v>56</v>
      </c>
      <c r="E35" s="33" t="s">
        <v>57</v>
      </c>
      <c r="F35" s="34">
        <v>675</v>
      </c>
      <c r="G35" s="35">
        <f t="shared" ref="G35:G67" si="13">F35*12</f>
        <v>8100</v>
      </c>
      <c r="H35" s="35">
        <f t="shared" si="12"/>
        <v>56.25</v>
      </c>
      <c r="I35" s="35">
        <f t="shared" si="7"/>
        <v>38.333333333333336</v>
      </c>
      <c r="J35" s="35">
        <v>0</v>
      </c>
      <c r="K35" s="35">
        <v>0</v>
      </c>
      <c r="L35" s="35">
        <f t="shared" si="3"/>
        <v>55.173611111111121</v>
      </c>
    </row>
    <row r="36" spans="1:12" s="17" customFormat="1" ht="25.5" customHeight="1" x14ac:dyDescent="0.25">
      <c r="A36" s="18">
        <v>35</v>
      </c>
      <c r="B36" s="37" t="s">
        <v>87</v>
      </c>
      <c r="C36" s="32" t="s">
        <v>55</v>
      </c>
      <c r="D36" s="33" t="s">
        <v>56</v>
      </c>
      <c r="E36" s="33" t="s">
        <v>72</v>
      </c>
      <c r="F36" s="34">
        <v>1200</v>
      </c>
      <c r="G36" s="35">
        <f t="shared" si="13"/>
        <v>14400</v>
      </c>
      <c r="H36" s="35">
        <f t="shared" si="12"/>
        <v>100</v>
      </c>
      <c r="I36" s="35">
        <f t="shared" si="2"/>
        <v>38.333333333333336</v>
      </c>
      <c r="J36" s="35">
        <v>0</v>
      </c>
      <c r="K36" s="35">
        <v>0</v>
      </c>
      <c r="L36" s="35">
        <f t="shared" si="3"/>
        <v>80.694444444444457</v>
      </c>
    </row>
    <row r="37" spans="1:12" s="17" customFormat="1" ht="25.5" customHeight="1" x14ac:dyDescent="0.25">
      <c r="A37" s="18">
        <v>36</v>
      </c>
      <c r="B37" s="48" t="s">
        <v>192</v>
      </c>
      <c r="C37" s="32" t="s">
        <v>55</v>
      </c>
      <c r="D37" s="33" t="s">
        <v>56</v>
      </c>
      <c r="E37" s="33" t="s">
        <v>132</v>
      </c>
      <c r="F37" s="36">
        <v>1212</v>
      </c>
      <c r="G37" s="35">
        <f t="shared" si="13"/>
        <v>14544</v>
      </c>
      <c r="H37" s="35">
        <f>((F37+K37)/12)</f>
        <v>170.83333333333334</v>
      </c>
      <c r="I37" s="35">
        <f t="shared" si="5"/>
        <v>38.333333333333336</v>
      </c>
      <c r="J37" s="35">
        <v>0</v>
      </c>
      <c r="K37" s="35">
        <v>838</v>
      </c>
      <c r="L37" s="35">
        <f t="shared" si="3"/>
        <v>610.84722222222229</v>
      </c>
    </row>
    <row r="38" spans="1:12" s="17" customFormat="1" ht="25.5" customHeight="1" x14ac:dyDescent="0.25">
      <c r="A38" s="18">
        <v>37</v>
      </c>
      <c r="B38" s="37" t="s">
        <v>121</v>
      </c>
      <c r="C38" s="32" t="s">
        <v>55</v>
      </c>
      <c r="D38" s="33" t="s">
        <v>56</v>
      </c>
      <c r="E38" s="33" t="s">
        <v>72</v>
      </c>
      <c r="F38" s="36">
        <v>1164</v>
      </c>
      <c r="G38" s="35">
        <f t="shared" si="13"/>
        <v>13968</v>
      </c>
      <c r="H38" s="35">
        <f>(F38/12)</f>
        <v>97</v>
      </c>
      <c r="I38" s="35">
        <f t="shared" si="6"/>
        <v>38.333333333333336</v>
      </c>
      <c r="J38" s="35">
        <v>0</v>
      </c>
      <c r="K38" s="35">
        <v>0</v>
      </c>
      <c r="L38" s="35">
        <f t="shared" si="3"/>
        <v>78.944444444444457</v>
      </c>
    </row>
    <row r="39" spans="1:12" s="17" customFormat="1" ht="25.5" customHeight="1" x14ac:dyDescent="0.25">
      <c r="A39" s="18">
        <v>38</v>
      </c>
      <c r="B39" s="39" t="s">
        <v>148</v>
      </c>
      <c r="C39" s="32" t="s">
        <v>55</v>
      </c>
      <c r="D39" s="33" t="s">
        <v>56</v>
      </c>
      <c r="E39" s="33" t="s">
        <v>72</v>
      </c>
      <c r="F39" s="34">
        <v>1212</v>
      </c>
      <c r="G39" s="35">
        <f t="shared" si="13"/>
        <v>14544</v>
      </c>
      <c r="H39" s="35">
        <f>(F39/12)</f>
        <v>101</v>
      </c>
      <c r="I39" s="35">
        <f t="shared" si="11"/>
        <v>38.333333333333336</v>
      </c>
      <c r="J39" s="35">
        <v>0</v>
      </c>
      <c r="K39" s="35">
        <v>0</v>
      </c>
      <c r="L39" s="35">
        <f t="shared" si="3"/>
        <v>81.277777777777786</v>
      </c>
    </row>
    <row r="40" spans="1:12" s="17" customFormat="1" ht="25.5" customHeight="1" x14ac:dyDescent="0.25">
      <c r="A40" s="18">
        <v>39</v>
      </c>
      <c r="B40" s="37" t="s">
        <v>54</v>
      </c>
      <c r="C40" s="32" t="s">
        <v>55</v>
      </c>
      <c r="D40" s="33" t="s">
        <v>56</v>
      </c>
      <c r="E40" s="33" t="s">
        <v>57</v>
      </c>
      <c r="F40" s="49">
        <v>675</v>
      </c>
      <c r="G40" s="35">
        <f t="shared" si="13"/>
        <v>8100</v>
      </c>
      <c r="H40" s="35">
        <f>(F40/12)</f>
        <v>56.25</v>
      </c>
      <c r="I40" s="35">
        <f t="shared" si="10"/>
        <v>38.333333333333336</v>
      </c>
      <c r="J40" s="35">
        <v>0</v>
      </c>
      <c r="K40" s="35">
        <v>58</v>
      </c>
      <c r="L40" s="35">
        <f t="shared" si="3"/>
        <v>89.006944444444457</v>
      </c>
    </row>
    <row r="41" spans="1:12" s="17" customFormat="1" ht="25.5" customHeight="1" x14ac:dyDescent="0.25">
      <c r="A41" s="18">
        <v>40</v>
      </c>
      <c r="B41" s="37" t="s">
        <v>127</v>
      </c>
      <c r="C41" s="32" t="s">
        <v>55</v>
      </c>
      <c r="D41" s="33" t="s">
        <v>56</v>
      </c>
      <c r="E41" s="33" t="s">
        <v>68</v>
      </c>
      <c r="F41" s="34">
        <v>2050</v>
      </c>
      <c r="G41" s="35">
        <f t="shared" si="13"/>
        <v>24600</v>
      </c>
      <c r="H41" s="35">
        <f>((F41+K41)/12)</f>
        <v>170.83333333333334</v>
      </c>
      <c r="I41" s="35">
        <f>(460/360)*30</f>
        <v>38.333333333333329</v>
      </c>
      <c r="J41" s="35">
        <v>0</v>
      </c>
      <c r="K41" s="35">
        <v>0</v>
      </c>
      <c r="L41" s="35">
        <f t="shared" si="3"/>
        <v>122.0138888888889</v>
      </c>
    </row>
    <row r="42" spans="1:12" s="17" customFormat="1" ht="25.5" customHeight="1" x14ac:dyDescent="0.25">
      <c r="A42" s="18">
        <v>41</v>
      </c>
      <c r="B42" s="31" t="s">
        <v>183</v>
      </c>
      <c r="C42" s="32" t="s">
        <v>55</v>
      </c>
      <c r="D42" s="33" t="s">
        <v>56</v>
      </c>
      <c r="E42" s="33" t="s">
        <v>59</v>
      </c>
      <c r="F42" s="49">
        <v>986</v>
      </c>
      <c r="G42" s="35">
        <f t="shared" si="13"/>
        <v>11832</v>
      </c>
      <c r="H42" s="35">
        <f>((F42+K42)/12)</f>
        <v>82.166666666666671</v>
      </c>
      <c r="I42" s="35">
        <f>(460/360)*30</f>
        <v>38.333333333333329</v>
      </c>
      <c r="J42" s="35">
        <v>0</v>
      </c>
      <c r="K42" s="35">
        <v>0</v>
      </c>
      <c r="L42" s="35">
        <f t="shared" si="3"/>
        <v>70.291666666666657</v>
      </c>
    </row>
    <row r="43" spans="1:12" s="17" customFormat="1" ht="25.5" customHeight="1" x14ac:dyDescent="0.25">
      <c r="A43" s="18">
        <v>42</v>
      </c>
      <c r="B43" s="37" t="s">
        <v>54</v>
      </c>
      <c r="C43" s="32" t="s">
        <v>55</v>
      </c>
      <c r="D43" s="33" t="s">
        <v>56</v>
      </c>
      <c r="E43" s="33" t="s">
        <v>57</v>
      </c>
      <c r="F43" s="36">
        <v>675</v>
      </c>
      <c r="G43" s="35">
        <f t="shared" si="13"/>
        <v>8100</v>
      </c>
      <c r="H43" s="35">
        <f>(F43/12)</f>
        <v>56.25</v>
      </c>
      <c r="I43" s="35">
        <f t="shared" si="2"/>
        <v>38.333333333333336</v>
      </c>
      <c r="J43" s="35">
        <v>0</v>
      </c>
      <c r="K43" s="35">
        <v>0</v>
      </c>
      <c r="L43" s="35">
        <f t="shared" si="3"/>
        <v>55.173611111111121</v>
      </c>
    </row>
    <row r="44" spans="1:12" s="17" customFormat="1" ht="25.5" customHeight="1" x14ac:dyDescent="0.25">
      <c r="A44" s="18">
        <v>43</v>
      </c>
      <c r="B44" s="37" t="s">
        <v>124</v>
      </c>
      <c r="C44" s="32" t="s">
        <v>55</v>
      </c>
      <c r="D44" s="33" t="s">
        <v>56</v>
      </c>
      <c r="E44" s="33" t="s">
        <v>125</v>
      </c>
      <c r="F44" s="45">
        <v>1340</v>
      </c>
      <c r="G44" s="35">
        <f t="shared" si="13"/>
        <v>16080</v>
      </c>
      <c r="H44" s="35">
        <f>(F44/12)</f>
        <v>111.66666666666667</v>
      </c>
      <c r="I44" s="35">
        <f t="shared" si="6"/>
        <v>38.333333333333336</v>
      </c>
      <c r="J44" s="35">
        <v>0</v>
      </c>
      <c r="K44" s="35">
        <v>0</v>
      </c>
      <c r="L44" s="35">
        <f t="shared" si="3"/>
        <v>87.5</v>
      </c>
    </row>
    <row r="45" spans="1:12" s="17" customFormat="1" ht="25.5" customHeight="1" x14ac:dyDescent="0.25">
      <c r="A45" s="18">
        <v>44</v>
      </c>
      <c r="B45" s="37" t="s">
        <v>54</v>
      </c>
      <c r="C45" s="32" t="s">
        <v>55</v>
      </c>
      <c r="D45" s="33" t="s">
        <v>56</v>
      </c>
      <c r="E45" s="33" t="s">
        <v>57</v>
      </c>
      <c r="F45" s="36">
        <v>675</v>
      </c>
      <c r="G45" s="35">
        <f t="shared" si="13"/>
        <v>8100</v>
      </c>
      <c r="H45" s="35">
        <f>(F45/12)</f>
        <v>56.25</v>
      </c>
      <c r="I45" s="35">
        <f t="shared" si="2"/>
        <v>38.333333333333336</v>
      </c>
      <c r="J45" s="35">
        <v>0</v>
      </c>
      <c r="K45" s="35">
        <v>0</v>
      </c>
      <c r="L45" s="35">
        <f t="shared" si="3"/>
        <v>55.173611111111121</v>
      </c>
    </row>
    <row r="46" spans="1:12" s="17" customFormat="1" ht="25.5" customHeight="1" x14ac:dyDescent="0.25">
      <c r="A46" s="18">
        <v>45</v>
      </c>
      <c r="B46" s="39" t="s">
        <v>67</v>
      </c>
      <c r="C46" s="32" t="s">
        <v>55</v>
      </c>
      <c r="D46" s="33" t="s">
        <v>56</v>
      </c>
      <c r="E46" s="33" t="s">
        <v>68</v>
      </c>
      <c r="F46" s="45">
        <v>2050</v>
      </c>
      <c r="G46" s="35">
        <f t="shared" si="13"/>
        <v>24600</v>
      </c>
      <c r="H46" s="35">
        <f>(F46/12)</f>
        <v>170.83333333333334</v>
      </c>
      <c r="I46" s="35">
        <f>(460/360)*30</f>
        <v>38.333333333333329</v>
      </c>
      <c r="J46" s="35">
        <v>0</v>
      </c>
      <c r="K46" s="35">
        <v>0</v>
      </c>
      <c r="L46" s="35">
        <f t="shared" si="3"/>
        <v>122.0138888888889</v>
      </c>
    </row>
    <row r="47" spans="1:12" s="17" customFormat="1" ht="25.5" customHeight="1" x14ac:dyDescent="0.25">
      <c r="A47" s="18">
        <v>46</v>
      </c>
      <c r="B47" s="37" t="s">
        <v>156</v>
      </c>
      <c r="C47" s="32" t="s">
        <v>55</v>
      </c>
      <c r="D47" s="33" t="s">
        <v>56</v>
      </c>
      <c r="E47" s="33" t="s">
        <v>72</v>
      </c>
      <c r="F47" s="36">
        <v>1164</v>
      </c>
      <c r="G47" s="35">
        <f t="shared" si="13"/>
        <v>13968</v>
      </c>
      <c r="H47" s="35">
        <f>((F47+K47)/12)</f>
        <v>97</v>
      </c>
      <c r="I47" s="35">
        <f t="shared" ref="I47:I178" si="14">(460/12)*1</f>
        <v>38.333333333333336</v>
      </c>
      <c r="J47" s="35">
        <v>0</v>
      </c>
      <c r="K47" s="35">
        <v>0</v>
      </c>
      <c r="L47" s="35">
        <f t="shared" si="3"/>
        <v>78.944444444444457</v>
      </c>
    </row>
    <row r="48" spans="1:12" s="17" customFormat="1" ht="25.5" customHeight="1" x14ac:dyDescent="0.25">
      <c r="A48" s="18">
        <v>47</v>
      </c>
      <c r="B48" s="44" t="s">
        <v>193</v>
      </c>
      <c r="C48" s="32" t="s">
        <v>55</v>
      </c>
      <c r="D48" s="33" t="s">
        <v>56</v>
      </c>
      <c r="E48" s="33" t="s">
        <v>65</v>
      </c>
      <c r="F48" s="45">
        <v>500</v>
      </c>
      <c r="G48" s="35">
        <f t="shared" si="13"/>
        <v>6000</v>
      </c>
      <c r="H48" s="35">
        <f t="shared" ref="H48:H79" si="15">(F48/12)</f>
        <v>41.666666666666664</v>
      </c>
      <c r="I48" s="35">
        <f t="shared" si="7"/>
        <v>38.333333333333336</v>
      </c>
      <c r="J48" s="35">
        <v>0</v>
      </c>
      <c r="K48" s="35">
        <v>0</v>
      </c>
      <c r="L48" s="35">
        <f t="shared" si="3"/>
        <v>46.666666666666671</v>
      </c>
    </row>
    <row r="49" spans="1:12" s="17" customFormat="1" ht="25.5" customHeight="1" x14ac:dyDescent="0.25">
      <c r="A49" s="18">
        <v>48</v>
      </c>
      <c r="B49" s="37" t="s">
        <v>82</v>
      </c>
      <c r="C49" s="32" t="s">
        <v>83</v>
      </c>
      <c r="D49" s="33" t="s">
        <v>64</v>
      </c>
      <c r="E49" s="33" t="s">
        <v>65</v>
      </c>
      <c r="F49" s="34">
        <v>460</v>
      </c>
      <c r="G49" s="35">
        <f t="shared" si="13"/>
        <v>5520</v>
      </c>
      <c r="H49" s="35">
        <f t="shared" si="15"/>
        <v>38.333333333333336</v>
      </c>
      <c r="I49" s="35">
        <f t="shared" si="2"/>
        <v>38.333333333333336</v>
      </c>
      <c r="J49" s="35">
        <v>0</v>
      </c>
      <c r="K49" s="35">
        <v>0</v>
      </c>
      <c r="L49" s="35">
        <f t="shared" si="3"/>
        <v>44.722222222222229</v>
      </c>
    </row>
    <row r="50" spans="1:12" s="17" customFormat="1" ht="25.5" customHeight="1" x14ac:dyDescent="0.25">
      <c r="A50" s="18">
        <v>49</v>
      </c>
      <c r="B50" s="37" t="s">
        <v>194</v>
      </c>
      <c r="C50" s="32" t="s">
        <v>95</v>
      </c>
      <c r="D50" s="33" t="s">
        <v>64</v>
      </c>
      <c r="E50" s="33" t="s">
        <v>65</v>
      </c>
      <c r="F50" s="34">
        <v>901</v>
      </c>
      <c r="G50" s="35">
        <f t="shared" si="13"/>
        <v>10812</v>
      </c>
      <c r="H50" s="35">
        <f t="shared" si="15"/>
        <v>75.083333333333329</v>
      </c>
      <c r="I50" s="35">
        <f t="shared" si="2"/>
        <v>38.333333333333336</v>
      </c>
      <c r="J50" s="35">
        <v>0</v>
      </c>
      <c r="K50" s="35">
        <v>0</v>
      </c>
      <c r="L50" s="35">
        <f t="shared" si="3"/>
        <v>66.159722222222214</v>
      </c>
    </row>
    <row r="51" spans="1:12" s="17" customFormat="1" ht="25.5" customHeight="1" x14ac:dyDescent="0.25">
      <c r="A51" s="18">
        <v>50</v>
      </c>
      <c r="B51" s="37" t="s">
        <v>94</v>
      </c>
      <c r="C51" s="32" t="s">
        <v>95</v>
      </c>
      <c r="D51" s="33" t="s">
        <v>64</v>
      </c>
      <c r="E51" s="33" t="s">
        <v>65</v>
      </c>
      <c r="F51" s="34">
        <v>460</v>
      </c>
      <c r="G51" s="35">
        <f t="shared" si="13"/>
        <v>5520</v>
      </c>
      <c r="H51" s="35">
        <f t="shared" si="15"/>
        <v>38.333333333333336</v>
      </c>
      <c r="I51" s="35">
        <f t="shared" si="5"/>
        <v>38.333333333333336</v>
      </c>
      <c r="J51" s="35">
        <v>0</v>
      </c>
      <c r="K51" s="35">
        <v>0</v>
      </c>
      <c r="L51" s="35">
        <f t="shared" si="3"/>
        <v>44.722222222222229</v>
      </c>
    </row>
    <row r="52" spans="1:12" s="17" customFormat="1" ht="25.5" customHeight="1" x14ac:dyDescent="0.25">
      <c r="A52" s="18">
        <v>51</v>
      </c>
      <c r="B52" s="37" t="s">
        <v>82</v>
      </c>
      <c r="C52" s="32" t="s">
        <v>83</v>
      </c>
      <c r="D52" s="33" t="s">
        <v>64</v>
      </c>
      <c r="E52" s="33" t="s">
        <v>65</v>
      </c>
      <c r="F52" s="34">
        <v>444.67</v>
      </c>
      <c r="G52" s="35">
        <f t="shared" si="13"/>
        <v>5336.04</v>
      </c>
      <c r="H52" s="35">
        <f t="shared" si="15"/>
        <v>37.055833333333332</v>
      </c>
      <c r="I52" s="35">
        <f>(460/360)*29</f>
        <v>37.05555555555555</v>
      </c>
      <c r="J52" s="35">
        <v>0</v>
      </c>
      <c r="K52" s="35">
        <v>0</v>
      </c>
      <c r="L52" s="35">
        <f t="shared" si="3"/>
        <v>43.23164351851851</v>
      </c>
    </row>
    <row r="53" spans="1:12" s="17" customFormat="1" ht="25.5" customHeight="1" x14ac:dyDescent="0.25">
      <c r="A53" s="18">
        <v>52</v>
      </c>
      <c r="B53" s="37" t="s">
        <v>186</v>
      </c>
      <c r="C53" s="32" t="s">
        <v>83</v>
      </c>
      <c r="D53" s="33" t="s">
        <v>64</v>
      </c>
      <c r="E53" s="33" t="s">
        <v>85</v>
      </c>
      <c r="F53" s="43">
        <v>622</v>
      </c>
      <c r="G53" s="35">
        <f t="shared" si="13"/>
        <v>7464</v>
      </c>
      <c r="H53" s="35">
        <f t="shared" si="15"/>
        <v>51.833333333333336</v>
      </c>
      <c r="I53" s="35">
        <f t="shared" si="8"/>
        <v>38.333333333333336</v>
      </c>
      <c r="J53" s="35">
        <v>0</v>
      </c>
      <c r="K53" s="35">
        <v>0</v>
      </c>
      <c r="L53" s="35">
        <f t="shared" si="3"/>
        <v>52.597222222222229</v>
      </c>
    </row>
    <row r="54" spans="1:12" s="17" customFormat="1" ht="25.5" customHeight="1" x14ac:dyDescent="0.25">
      <c r="A54" s="18">
        <v>53</v>
      </c>
      <c r="B54" s="30" t="s">
        <v>205</v>
      </c>
      <c r="C54" s="32" t="s">
        <v>83</v>
      </c>
      <c r="D54" s="33" t="s">
        <v>64</v>
      </c>
      <c r="E54" s="33" t="s">
        <v>57</v>
      </c>
      <c r="F54" s="43">
        <v>1200</v>
      </c>
      <c r="G54" s="35">
        <f t="shared" si="13"/>
        <v>14400</v>
      </c>
      <c r="H54" s="35">
        <f t="shared" si="15"/>
        <v>100</v>
      </c>
      <c r="I54" s="35">
        <f t="shared" si="8"/>
        <v>38.333333333333336</v>
      </c>
      <c r="J54" s="35">
        <v>0</v>
      </c>
      <c r="K54" s="35">
        <v>0</v>
      </c>
      <c r="L54" s="35">
        <f t="shared" si="3"/>
        <v>80.694444444444457</v>
      </c>
    </row>
    <row r="55" spans="1:12" s="17" customFormat="1" ht="25.5" customHeight="1" x14ac:dyDescent="0.25">
      <c r="A55" s="18">
        <v>54</v>
      </c>
      <c r="B55" s="37" t="s">
        <v>145</v>
      </c>
      <c r="C55" s="32" t="s">
        <v>55</v>
      </c>
      <c r="D55" s="33" t="s">
        <v>64</v>
      </c>
      <c r="E55" s="33" t="s">
        <v>59</v>
      </c>
      <c r="F55" s="50">
        <v>901</v>
      </c>
      <c r="G55" s="35">
        <f t="shared" si="13"/>
        <v>10812</v>
      </c>
      <c r="H55" s="35">
        <f t="shared" si="15"/>
        <v>75.083333333333329</v>
      </c>
      <c r="I55" s="35">
        <f>(460/360)*30</f>
        <v>38.333333333333329</v>
      </c>
      <c r="J55" s="35">
        <v>0</v>
      </c>
      <c r="K55" s="35">
        <v>0</v>
      </c>
      <c r="L55" s="35">
        <f t="shared" si="3"/>
        <v>66.159722222222214</v>
      </c>
    </row>
    <row r="56" spans="1:12" s="17" customFormat="1" ht="25.5" customHeight="1" x14ac:dyDescent="0.25">
      <c r="A56" s="18">
        <v>55</v>
      </c>
      <c r="B56" s="37" t="s">
        <v>195</v>
      </c>
      <c r="C56" s="32" t="s">
        <v>55</v>
      </c>
      <c r="D56" s="33" t="s">
        <v>64</v>
      </c>
      <c r="E56" s="33" t="s">
        <v>57</v>
      </c>
      <c r="F56" s="36">
        <v>1200</v>
      </c>
      <c r="G56" s="35">
        <f t="shared" si="13"/>
        <v>14400</v>
      </c>
      <c r="H56" s="35">
        <f t="shared" si="15"/>
        <v>100</v>
      </c>
      <c r="I56" s="35">
        <f>(460/360)*30</f>
        <v>38.333333333333329</v>
      </c>
      <c r="J56" s="35">
        <v>0</v>
      </c>
      <c r="K56" s="35">
        <v>0</v>
      </c>
      <c r="L56" s="35">
        <f t="shared" si="3"/>
        <v>80.694444444444443</v>
      </c>
    </row>
    <row r="57" spans="1:12" s="17" customFormat="1" ht="25.5" customHeight="1" x14ac:dyDescent="0.25">
      <c r="A57" s="18">
        <v>56</v>
      </c>
      <c r="B57" s="51" t="s">
        <v>133</v>
      </c>
      <c r="C57" s="32" t="s">
        <v>83</v>
      </c>
      <c r="D57" s="33" t="s">
        <v>110</v>
      </c>
      <c r="E57" s="33" t="s">
        <v>102</v>
      </c>
      <c r="F57" s="34">
        <v>1086</v>
      </c>
      <c r="G57" s="35">
        <f t="shared" si="13"/>
        <v>13032</v>
      </c>
      <c r="H57" s="35">
        <f t="shared" si="15"/>
        <v>90.5</v>
      </c>
      <c r="I57" s="35">
        <f t="shared" si="6"/>
        <v>38.333333333333336</v>
      </c>
      <c r="J57" s="35">
        <v>0</v>
      </c>
      <c r="K57" s="35">
        <v>0</v>
      </c>
      <c r="L57" s="35">
        <f t="shared" si="3"/>
        <v>75.152777777777786</v>
      </c>
    </row>
    <row r="58" spans="1:12" s="17" customFormat="1" ht="25.5" customHeight="1" x14ac:dyDescent="0.25">
      <c r="A58" s="18">
        <v>57</v>
      </c>
      <c r="B58" s="51" t="s">
        <v>202</v>
      </c>
      <c r="C58" s="32" t="s">
        <v>83</v>
      </c>
      <c r="D58" s="33" t="s">
        <v>110</v>
      </c>
      <c r="E58" s="33" t="s">
        <v>102</v>
      </c>
      <c r="F58" s="34">
        <v>1086</v>
      </c>
      <c r="G58" s="35">
        <f t="shared" ref="G58" si="16">F58*12</f>
        <v>13032</v>
      </c>
      <c r="H58" s="35">
        <f t="shared" ref="H58" si="17">(F58/12)</f>
        <v>90.5</v>
      </c>
      <c r="I58" s="35">
        <f t="shared" si="6"/>
        <v>38.333333333333336</v>
      </c>
      <c r="J58" s="35">
        <v>0</v>
      </c>
      <c r="K58" s="35">
        <v>0</v>
      </c>
      <c r="L58" s="35">
        <f t="shared" si="3"/>
        <v>75.152777777777786</v>
      </c>
    </row>
    <row r="59" spans="1:12" s="17" customFormat="1" ht="25.5" customHeight="1" x14ac:dyDescent="0.25">
      <c r="A59" s="18">
        <v>58</v>
      </c>
      <c r="B59" s="51" t="s">
        <v>206</v>
      </c>
      <c r="C59" s="32" t="s">
        <v>83</v>
      </c>
      <c r="D59" s="33" t="s">
        <v>110</v>
      </c>
      <c r="E59" s="33" t="s">
        <v>65</v>
      </c>
      <c r="F59" s="34">
        <v>460</v>
      </c>
      <c r="G59" s="35">
        <f t="shared" ref="G59" si="18">F59*12</f>
        <v>5520</v>
      </c>
      <c r="H59" s="35">
        <f t="shared" ref="H59" si="19">(F59/12)</f>
        <v>38.333333333333336</v>
      </c>
      <c r="I59" s="35">
        <f t="shared" si="6"/>
        <v>38.333333333333336</v>
      </c>
      <c r="J59" s="35">
        <v>0</v>
      </c>
      <c r="K59" s="35">
        <v>0</v>
      </c>
      <c r="L59" s="35">
        <f t="shared" si="3"/>
        <v>44.722222222222229</v>
      </c>
    </row>
    <row r="60" spans="1:12" s="17" customFormat="1" ht="25.5" customHeight="1" x14ac:dyDescent="0.25">
      <c r="A60" s="18">
        <v>59</v>
      </c>
      <c r="B60" s="30" t="s">
        <v>200</v>
      </c>
      <c r="C60" s="32" t="s">
        <v>83</v>
      </c>
      <c r="D60" s="33" t="s">
        <v>110</v>
      </c>
      <c r="E60" s="33" t="s">
        <v>65</v>
      </c>
      <c r="F60" s="34">
        <v>460</v>
      </c>
      <c r="G60" s="35">
        <f t="shared" si="13"/>
        <v>5520</v>
      </c>
      <c r="H60" s="35">
        <f t="shared" si="15"/>
        <v>38.333333333333336</v>
      </c>
      <c r="I60" s="35">
        <f t="shared" si="6"/>
        <v>38.333333333333336</v>
      </c>
      <c r="J60" s="35">
        <v>0</v>
      </c>
      <c r="K60" s="35">
        <v>0</v>
      </c>
      <c r="L60" s="35">
        <f t="shared" si="3"/>
        <v>44.722222222222229</v>
      </c>
    </row>
    <row r="61" spans="1:12" s="17" customFormat="1" ht="25.5" customHeight="1" x14ac:dyDescent="0.25">
      <c r="A61" s="18">
        <v>60</v>
      </c>
      <c r="B61" s="32" t="s">
        <v>196</v>
      </c>
      <c r="C61" s="32" t="s">
        <v>83</v>
      </c>
      <c r="D61" s="33" t="s">
        <v>110</v>
      </c>
      <c r="E61" s="33" t="s">
        <v>102</v>
      </c>
      <c r="F61" s="43">
        <v>1086</v>
      </c>
      <c r="G61" s="35">
        <f t="shared" si="13"/>
        <v>13032</v>
      </c>
      <c r="H61" s="35">
        <f t="shared" si="15"/>
        <v>90.5</v>
      </c>
      <c r="I61" s="35">
        <f t="shared" si="5"/>
        <v>38.333333333333336</v>
      </c>
      <c r="J61" s="35">
        <v>0</v>
      </c>
      <c r="K61" s="35">
        <v>0</v>
      </c>
      <c r="L61" s="35">
        <f t="shared" si="3"/>
        <v>75.152777777777786</v>
      </c>
    </row>
    <row r="62" spans="1:12" s="17" customFormat="1" ht="25.5" customHeight="1" x14ac:dyDescent="0.25">
      <c r="A62" s="18">
        <v>61</v>
      </c>
      <c r="B62" s="46" t="s">
        <v>197</v>
      </c>
      <c r="C62" s="32" t="s">
        <v>55</v>
      </c>
      <c r="D62" s="33" t="s">
        <v>110</v>
      </c>
      <c r="E62" s="33" t="s">
        <v>102</v>
      </c>
      <c r="F62" s="34">
        <v>1086</v>
      </c>
      <c r="G62" s="35">
        <f t="shared" si="13"/>
        <v>13032</v>
      </c>
      <c r="H62" s="35">
        <f t="shared" si="15"/>
        <v>90.5</v>
      </c>
      <c r="I62" s="35">
        <f>(460/360)*30</f>
        <v>38.333333333333329</v>
      </c>
      <c r="J62" s="35">
        <v>0</v>
      </c>
      <c r="K62" s="35">
        <v>0</v>
      </c>
      <c r="L62" s="35">
        <f t="shared" si="3"/>
        <v>75.152777777777757</v>
      </c>
    </row>
    <row r="63" spans="1:12" s="17" customFormat="1" ht="25.5" customHeight="1" x14ac:dyDescent="0.25">
      <c r="A63" s="18">
        <v>62</v>
      </c>
      <c r="B63" s="52" t="s">
        <v>126</v>
      </c>
      <c r="C63" s="32" t="s">
        <v>55</v>
      </c>
      <c r="D63" s="33" t="s">
        <v>110</v>
      </c>
      <c r="E63" s="33" t="s">
        <v>102</v>
      </c>
      <c r="F63" s="53">
        <v>1086</v>
      </c>
      <c r="G63" s="35">
        <f t="shared" si="13"/>
        <v>13032</v>
      </c>
      <c r="H63" s="35">
        <f t="shared" si="15"/>
        <v>90.5</v>
      </c>
      <c r="I63" s="35">
        <f t="shared" si="6"/>
        <v>38.333333333333336</v>
      </c>
      <c r="J63" s="35">
        <v>0</v>
      </c>
      <c r="K63" s="35">
        <v>0</v>
      </c>
      <c r="L63" s="35">
        <f t="shared" si="3"/>
        <v>75.152777777777786</v>
      </c>
    </row>
    <row r="64" spans="1:12" s="17" customFormat="1" ht="25.5" customHeight="1" x14ac:dyDescent="0.25">
      <c r="A64" s="18">
        <v>63</v>
      </c>
      <c r="B64" s="37" t="s">
        <v>117</v>
      </c>
      <c r="C64" s="32" t="s">
        <v>61</v>
      </c>
      <c r="D64" s="57" t="s">
        <v>74</v>
      </c>
      <c r="E64" s="33" t="s">
        <v>63</v>
      </c>
      <c r="F64" s="65">
        <v>515</v>
      </c>
      <c r="G64" s="35">
        <f t="shared" si="13"/>
        <v>6180</v>
      </c>
      <c r="H64" s="35">
        <f t="shared" si="15"/>
        <v>42.916666666666664</v>
      </c>
      <c r="I64" s="35">
        <f t="shared" si="6"/>
        <v>38.333333333333336</v>
      </c>
      <c r="J64" s="35">
        <v>0</v>
      </c>
      <c r="K64" s="35">
        <v>0</v>
      </c>
      <c r="L64" s="35">
        <f t="shared" si="3"/>
        <v>47.395833333333329</v>
      </c>
    </row>
    <row r="65" spans="1:12" s="17" customFormat="1" ht="25.5" customHeight="1" x14ac:dyDescent="0.25">
      <c r="A65" s="18">
        <v>64</v>
      </c>
      <c r="B65" s="37" t="s">
        <v>117</v>
      </c>
      <c r="C65" s="32" t="s">
        <v>61</v>
      </c>
      <c r="D65" s="57" t="s">
        <v>74</v>
      </c>
      <c r="E65" s="33" t="s">
        <v>63</v>
      </c>
      <c r="F65" s="65">
        <v>542.83000000000004</v>
      </c>
      <c r="G65" s="35">
        <f t="shared" si="13"/>
        <v>6513.9600000000009</v>
      </c>
      <c r="H65" s="35">
        <f t="shared" si="15"/>
        <v>45.235833333333339</v>
      </c>
      <c r="I65" s="35">
        <f t="shared" si="6"/>
        <v>38.333333333333336</v>
      </c>
      <c r="J65" s="35">
        <v>0</v>
      </c>
      <c r="K65" s="35">
        <v>0</v>
      </c>
      <c r="L65" s="35">
        <f t="shared" si="3"/>
        <v>48.748680555555559</v>
      </c>
    </row>
    <row r="66" spans="1:12" s="17" customFormat="1" ht="25.5" customHeight="1" x14ac:dyDescent="0.25">
      <c r="A66" s="18">
        <v>65</v>
      </c>
      <c r="B66" s="37" t="s">
        <v>117</v>
      </c>
      <c r="C66" s="32" t="s">
        <v>61</v>
      </c>
      <c r="D66" s="57" t="s">
        <v>74</v>
      </c>
      <c r="E66" s="33" t="s">
        <v>63</v>
      </c>
      <c r="F66" s="65">
        <v>515</v>
      </c>
      <c r="G66" s="35">
        <f t="shared" si="13"/>
        <v>6180</v>
      </c>
      <c r="H66" s="35">
        <f t="shared" si="15"/>
        <v>42.916666666666664</v>
      </c>
      <c r="I66" s="35">
        <f t="shared" si="14"/>
        <v>38.333333333333336</v>
      </c>
      <c r="J66" s="35">
        <v>0</v>
      </c>
      <c r="K66" s="35">
        <v>0</v>
      </c>
      <c r="L66" s="35">
        <f t="shared" si="3"/>
        <v>47.395833333333329</v>
      </c>
    </row>
    <row r="67" spans="1:12" s="17" customFormat="1" ht="25.5" customHeight="1" x14ac:dyDescent="0.25">
      <c r="A67" s="18">
        <v>66</v>
      </c>
      <c r="B67" s="37" t="s">
        <v>73</v>
      </c>
      <c r="C67" s="32" t="s">
        <v>61</v>
      </c>
      <c r="D67" s="57" t="s">
        <v>74</v>
      </c>
      <c r="E67" s="33" t="s">
        <v>63</v>
      </c>
      <c r="F67" s="66">
        <v>680</v>
      </c>
      <c r="G67" s="35">
        <f t="shared" si="13"/>
        <v>8160</v>
      </c>
      <c r="H67" s="35">
        <f t="shared" si="15"/>
        <v>56.666666666666664</v>
      </c>
      <c r="I67" s="35">
        <f>(460/12)*1</f>
        <v>38.333333333333336</v>
      </c>
      <c r="J67" s="35">
        <v>0</v>
      </c>
      <c r="K67" s="35">
        <v>0</v>
      </c>
      <c r="L67" s="35">
        <f t="shared" si="3"/>
        <v>55.416666666666671</v>
      </c>
    </row>
    <row r="68" spans="1:12" s="17" customFormat="1" ht="25.5" customHeight="1" x14ac:dyDescent="0.25">
      <c r="A68" s="18">
        <v>67</v>
      </c>
      <c r="B68" s="37" t="s">
        <v>81</v>
      </c>
      <c r="C68" s="32" t="s">
        <v>61</v>
      </c>
      <c r="D68" s="57" t="s">
        <v>74</v>
      </c>
      <c r="E68" s="33" t="s">
        <v>63</v>
      </c>
      <c r="F68" s="66">
        <v>515</v>
      </c>
      <c r="G68" s="35">
        <f t="shared" ref="G68:G97" si="20">F68*12</f>
        <v>6180</v>
      </c>
      <c r="H68" s="35">
        <f t="shared" si="15"/>
        <v>42.916666666666664</v>
      </c>
      <c r="I68" s="35">
        <f t="shared" si="2"/>
        <v>38.333333333333336</v>
      </c>
      <c r="J68" s="69">
        <v>114.17</v>
      </c>
      <c r="K68" s="35">
        <v>0</v>
      </c>
      <c r="L68" s="35">
        <f t="shared" ref="L68:L131" si="21">(SUM(H68:K68)/12)*7</f>
        <v>113.995</v>
      </c>
    </row>
    <row r="69" spans="1:12" s="17" customFormat="1" ht="25.5" customHeight="1" x14ac:dyDescent="0.25">
      <c r="A69" s="18">
        <v>68</v>
      </c>
      <c r="B69" s="37" t="s">
        <v>77</v>
      </c>
      <c r="C69" s="32" t="s">
        <v>61</v>
      </c>
      <c r="D69" s="57" t="s">
        <v>74</v>
      </c>
      <c r="E69" s="33" t="s">
        <v>63</v>
      </c>
      <c r="F69" s="65">
        <v>596</v>
      </c>
      <c r="G69" s="35">
        <f t="shared" si="20"/>
        <v>7152</v>
      </c>
      <c r="H69" s="35">
        <f t="shared" si="15"/>
        <v>49.666666666666664</v>
      </c>
      <c r="I69" s="35">
        <f t="shared" si="2"/>
        <v>38.333333333333336</v>
      </c>
      <c r="J69" s="69">
        <v>27.28</v>
      </c>
      <c r="K69" s="35">
        <v>0</v>
      </c>
      <c r="L69" s="35">
        <f t="shared" si="21"/>
        <v>67.24666666666667</v>
      </c>
    </row>
    <row r="70" spans="1:12" s="17" customFormat="1" ht="25.5" customHeight="1" x14ac:dyDescent="0.25">
      <c r="A70" s="18">
        <v>69</v>
      </c>
      <c r="B70" s="37" t="s">
        <v>91</v>
      </c>
      <c r="C70" s="32" t="s">
        <v>61</v>
      </c>
      <c r="D70" s="57" t="s">
        <v>74</v>
      </c>
      <c r="E70" s="33" t="s">
        <v>63</v>
      </c>
      <c r="F70" s="65">
        <v>529.91</v>
      </c>
      <c r="G70" s="35">
        <f t="shared" si="20"/>
        <v>6358.92</v>
      </c>
      <c r="H70" s="35">
        <f t="shared" si="15"/>
        <v>44.159166666666664</v>
      </c>
      <c r="I70" s="35">
        <f t="shared" si="2"/>
        <v>38.333333333333336</v>
      </c>
      <c r="J70" s="69">
        <v>0</v>
      </c>
      <c r="K70" s="35">
        <v>0</v>
      </c>
      <c r="L70" s="35">
        <f t="shared" si="21"/>
        <v>48.120625000000004</v>
      </c>
    </row>
    <row r="71" spans="1:12" s="17" customFormat="1" ht="25.5" customHeight="1" x14ac:dyDescent="0.25">
      <c r="A71" s="18">
        <v>70</v>
      </c>
      <c r="B71" s="37" t="s">
        <v>70</v>
      </c>
      <c r="C71" s="32" t="s">
        <v>61</v>
      </c>
      <c r="D71" s="57" t="s">
        <v>74</v>
      </c>
      <c r="E71" s="33" t="s">
        <v>63</v>
      </c>
      <c r="F71" s="65">
        <v>613.70000000000005</v>
      </c>
      <c r="G71" s="35">
        <f t="shared" si="20"/>
        <v>7364.4000000000005</v>
      </c>
      <c r="H71" s="35">
        <f t="shared" si="15"/>
        <v>51.141666666666673</v>
      </c>
      <c r="I71" s="35">
        <f t="shared" si="2"/>
        <v>38.333333333333336</v>
      </c>
      <c r="J71" s="69">
        <v>0</v>
      </c>
      <c r="K71" s="35">
        <v>0</v>
      </c>
      <c r="L71" s="35">
        <f t="shared" si="21"/>
        <v>52.193750000000009</v>
      </c>
    </row>
    <row r="72" spans="1:12" s="17" customFormat="1" ht="25.5" customHeight="1" x14ac:dyDescent="0.25">
      <c r="A72" s="18">
        <v>71</v>
      </c>
      <c r="B72" s="37" t="s">
        <v>70</v>
      </c>
      <c r="C72" s="32" t="s">
        <v>61</v>
      </c>
      <c r="D72" s="57" t="s">
        <v>74</v>
      </c>
      <c r="E72" s="33" t="s">
        <v>63</v>
      </c>
      <c r="F72" s="65">
        <v>593.97</v>
      </c>
      <c r="G72" s="35">
        <f t="shared" si="20"/>
        <v>7127.64</v>
      </c>
      <c r="H72" s="35">
        <f t="shared" si="15"/>
        <v>49.497500000000002</v>
      </c>
      <c r="I72" s="35">
        <f t="shared" si="2"/>
        <v>38.333333333333336</v>
      </c>
      <c r="J72" s="69">
        <v>0</v>
      </c>
      <c r="K72" s="35">
        <v>0</v>
      </c>
      <c r="L72" s="35">
        <f t="shared" si="21"/>
        <v>51.234652777777789</v>
      </c>
    </row>
    <row r="73" spans="1:12" s="17" customFormat="1" ht="25.5" customHeight="1" x14ac:dyDescent="0.25">
      <c r="A73" s="18">
        <v>72</v>
      </c>
      <c r="B73" s="37" t="s">
        <v>81</v>
      </c>
      <c r="C73" s="32" t="s">
        <v>61</v>
      </c>
      <c r="D73" s="57" t="s">
        <v>74</v>
      </c>
      <c r="E73" s="33" t="s">
        <v>63</v>
      </c>
      <c r="F73" s="65">
        <v>515</v>
      </c>
      <c r="G73" s="35">
        <f t="shared" si="20"/>
        <v>6180</v>
      </c>
      <c r="H73" s="35">
        <f t="shared" si="15"/>
        <v>42.916666666666664</v>
      </c>
      <c r="I73" s="35">
        <f>(460/12)*1</f>
        <v>38.333333333333336</v>
      </c>
      <c r="J73" s="69">
        <v>0</v>
      </c>
      <c r="K73" s="35">
        <v>0</v>
      </c>
      <c r="L73" s="35">
        <f t="shared" si="21"/>
        <v>47.395833333333329</v>
      </c>
    </row>
    <row r="74" spans="1:12" s="17" customFormat="1" ht="25.5" customHeight="1" x14ac:dyDescent="0.25">
      <c r="A74" s="18">
        <v>73</v>
      </c>
      <c r="B74" s="37" t="s">
        <v>81</v>
      </c>
      <c r="C74" s="32" t="s">
        <v>61</v>
      </c>
      <c r="D74" s="57" t="s">
        <v>74</v>
      </c>
      <c r="E74" s="33" t="s">
        <v>63</v>
      </c>
      <c r="F74" s="65">
        <v>515</v>
      </c>
      <c r="G74" s="35">
        <f t="shared" si="20"/>
        <v>6180</v>
      </c>
      <c r="H74" s="35">
        <f t="shared" si="15"/>
        <v>42.916666666666664</v>
      </c>
      <c r="I74" s="35">
        <f t="shared" si="9"/>
        <v>38.333333333333336</v>
      </c>
      <c r="J74" s="71">
        <v>129</v>
      </c>
      <c r="K74" s="35">
        <v>0</v>
      </c>
      <c r="L74" s="35">
        <f t="shared" si="21"/>
        <v>122.64583333333333</v>
      </c>
    </row>
    <row r="75" spans="1:12" s="17" customFormat="1" ht="25.5" customHeight="1" x14ac:dyDescent="0.25">
      <c r="A75" s="18">
        <v>74</v>
      </c>
      <c r="B75" s="37" t="s">
        <v>106</v>
      </c>
      <c r="C75" s="32" t="s">
        <v>61</v>
      </c>
      <c r="D75" s="57" t="s">
        <v>74</v>
      </c>
      <c r="E75" s="33" t="s">
        <v>63</v>
      </c>
      <c r="F75" s="65">
        <v>654.23</v>
      </c>
      <c r="G75" s="35">
        <f t="shared" si="20"/>
        <v>7850.76</v>
      </c>
      <c r="H75" s="35">
        <f t="shared" si="15"/>
        <v>54.519166666666671</v>
      </c>
      <c r="I75" s="35">
        <f t="shared" si="9"/>
        <v>38.333333333333336</v>
      </c>
      <c r="J75" s="69">
        <v>0</v>
      </c>
      <c r="K75" s="35">
        <v>0</v>
      </c>
      <c r="L75" s="35">
        <f t="shared" si="21"/>
        <v>54.163958333333341</v>
      </c>
    </row>
    <row r="76" spans="1:12" s="17" customFormat="1" ht="25.5" customHeight="1" x14ac:dyDescent="0.25">
      <c r="A76" s="18">
        <v>75</v>
      </c>
      <c r="B76" s="46" t="s">
        <v>70</v>
      </c>
      <c r="C76" s="32" t="s">
        <v>61</v>
      </c>
      <c r="D76" s="57" t="s">
        <v>74</v>
      </c>
      <c r="E76" s="33" t="s">
        <v>63</v>
      </c>
      <c r="F76" s="67">
        <v>490</v>
      </c>
      <c r="G76" s="35">
        <f t="shared" si="20"/>
        <v>5880</v>
      </c>
      <c r="H76" s="35">
        <f t="shared" si="15"/>
        <v>40.833333333333336</v>
      </c>
      <c r="I76" s="35">
        <f>(460/360)*30</f>
        <v>38.333333333333329</v>
      </c>
      <c r="J76" s="35">
        <v>0</v>
      </c>
      <c r="K76" s="35">
        <v>0</v>
      </c>
      <c r="L76" s="35">
        <f t="shared" si="21"/>
        <v>46.18055555555555</v>
      </c>
    </row>
    <row r="77" spans="1:12" s="17" customFormat="1" ht="25.5" customHeight="1" x14ac:dyDescent="0.25">
      <c r="A77" s="18">
        <v>76</v>
      </c>
      <c r="B77" s="37" t="s">
        <v>77</v>
      </c>
      <c r="C77" s="32" t="s">
        <v>61</v>
      </c>
      <c r="D77" s="57" t="s">
        <v>74</v>
      </c>
      <c r="E77" s="33" t="s">
        <v>63</v>
      </c>
      <c r="F77" s="65">
        <v>515</v>
      </c>
      <c r="G77" s="35">
        <f t="shared" si="20"/>
        <v>6180</v>
      </c>
      <c r="H77" s="35">
        <f t="shared" si="15"/>
        <v>42.916666666666664</v>
      </c>
      <c r="I77" s="35">
        <f t="shared" si="6"/>
        <v>38.333333333333336</v>
      </c>
      <c r="J77" s="69">
        <v>77.260000000000005</v>
      </c>
      <c r="K77" s="35">
        <v>0</v>
      </c>
      <c r="L77" s="35">
        <f t="shared" si="21"/>
        <v>92.464166666666671</v>
      </c>
    </row>
    <row r="78" spans="1:12" s="17" customFormat="1" ht="25.5" customHeight="1" x14ac:dyDescent="0.25">
      <c r="A78" s="18">
        <v>77</v>
      </c>
      <c r="B78" s="37" t="s">
        <v>77</v>
      </c>
      <c r="C78" s="32" t="s">
        <v>61</v>
      </c>
      <c r="D78" s="57" t="s">
        <v>74</v>
      </c>
      <c r="E78" s="33" t="s">
        <v>63</v>
      </c>
      <c r="F78" s="65">
        <v>596</v>
      </c>
      <c r="G78" s="35">
        <f t="shared" si="20"/>
        <v>7152</v>
      </c>
      <c r="H78" s="35">
        <f t="shared" si="15"/>
        <v>49.666666666666664</v>
      </c>
      <c r="I78" s="35">
        <f t="shared" si="6"/>
        <v>38.333333333333336</v>
      </c>
      <c r="J78" s="69">
        <v>94.24</v>
      </c>
      <c r="K78" s="35">
        <v>0</v>
      </c>
      <c r="L78" s="35">
        <f t="shared" si="21"/>
        <v>106.30666666666667</v>
      </c>
    </row>
    <row r="79" spans="1:12" s="17" customFormat="1" ht="25.5" customHeight="1" x14ac:dyDescent="0.25">
      <c r="A79" s="18">
        <v>78</v>
      </c>
      <c r="B79" s="37" t="s">
        <v>77</v>
      </c>
      <c r="C79" s="32" t="s">
        <v>61</v>
      </c>
      <c r="D79" s="57" t="s">
        <v>74</v>
      </c>
      <c r="E79" s="33" t="s">
        <v>63</v>
      </c>
      <c r="F79" s="65">
        <v>596</v>
      </c>
      <c r="G79" s="35">
        <f t="shared" si="20"/>
        <v>7152</v>
      </c>
      <c r="H79" s="35">
        <f t="shared" si="15"/>
        <v>49.666666666666664</v>
      </c>
      <c r="I79" s="35">
        <f t="shared" si="6"/>
        <v>38.333333333333336</v>
      </c>
      <c r="J79" s="69">
        <v>0</v>
      </c>
      <c r="K79" s="35">
        <v>0</v>
      </c>
      <c r="L79" s="35">
        <f t="shared" si="21"/>
        <v>51.333333333333329</v>
      </c>
    </row>
    <row r="80" spans="1:12" s="17" customFormat="1" ht="25.5" customHeight="1" x14ac:dyDescent="0.25">
      <c r="A80" s="18">
        <v>79</v>
      </c>
      <c r="B80" s="37" t="s">
        <v>77</v>
      </c>
      <c r="C80" s="32" t="s">
        <v>61</v>
      </c>
      <c r="D80" s="57" t="s">
        <v>74</v>
      </c>
      <c r="E80" s="33" t="s">
        <v>63</v>
      </c>
      <c r="F80" s="65">
        <v>596</v>
      </c>
      <c r="G80" s="35">
        <f t="shared" si="20"/>
        <v>7152</v>
      </c>
      <c r="H80" s="35">
        <f t="shared" ref="H80:H111" si="22">(F80/12)</f>
        <v>49.666666666666664</v>
      </c>
      <c r="I80" s="35">
        <f t="shared" si="6"/>
        <v>38.333333333333336</v>
      </c>
      <c r="J80" s="69">
        <v>89.28</v>
      </c>
      <c r="K80" s="35">
        <v>0</v>
      </c>
      <c r="L80" s="35">
        <f t="shared" si="21"/>
        <v>103.41333333333333</v>
      </c>
    </row>
    <row r="81" spans="1:12" s="17" customFormat="1" ht="25.5" customHeight="1" x14ac:dyDescent="0.25">
      <c r="A81" s="18">
        <v>80</v>
      </c>
      <c r="B81" s="37" t="s">
        <v>116</v>
      </c>
      <c r="C81" s="32" t="s">
        <v>61</v>
      </c>
      <c r="D81" s="57" t="s">
        <v>74</v>
      </c>
      <c r="E81" s="33" t="s">
        <v>63</v>
      </c>
      <c r="F81" s="65">
        <v>680</v>
      </c>
      <c r="G81" s="35">
        <f t="shared" si="20"/>
        <v>8160</v>
      </c>
      <c r="H81" s="35">
        <f t="shared" si="22"/>
        <v>56.666666666666664</v>
      </c>
      <c r="I81" s="35">
        <f t="shared" si="6"/>
        <v>38.333333333333336</v>
      </c>
      <c r="J81" s="35">
        <v>0</v>
      </c>
      <c r="K81" s="35">
        <v>0</v>
      </c>
      <c r="L81" s="35">
        <f t="shared" si="21"/>
        <v>55.416666666666671</v>
      </c>
    </row>
    <row r="82" spans="1:12" s="17" customFormat="1" ht="25.5" customHeight="1" x14ac:dyDescent="0.25">
      <c r="A82" s="18">
        <v>81</v>
      </c>
      <c r="B82" s="37" t="s">
        <v>81</v>
      </c>
      <c r="C82" s="32" t="s">
        <v>61</v>
      </c>
      <c r="D82" s="57" t="s">
        <v>74</v>
      </c>
      <c r="E82" s="33" t="s">
        <v>63</v>
      </c>
      <c r="F82" s="65">
        <v>515</v>
      </c>
      <c r="G82" s="35">
        <f t="shared" si="20"/>
        <v>6180</v>
      </c>
      <c r="H82" s="35">
        <f t="shared" si="22"/>
        <v>42.916666666666664</v>
      </c>
      <c r="I82" s="35">
        <f t="shared" si="5"/>
        <v>38.333333333333336</v>
      </c>
      <c r="J82" s="35">
        <v>0</v>
      </c>
      <c r="K82" s="35">
        <v>0</v>
      </c>
      <c r="L82" s="35">
        <f t="shared" si="21"/>
        <v>47.395833333333329</v>
      </c>
    </row>
    <row r="83" spans="1:12" s="17" customFormat="1" ht="25.5" customHeight="1" x14ac:dyDescent="0.25">
      <c r="A83" s="18">
        <v>82</v>
      </c>
      <c r="B83" s="37" t="s">
        <v>81</v>
      </c>
      <c r="C83" s="32" t="s">
        <v>61</v>
      </c>
      <c r="D83" s="57" t="s">
        <v>74</v>
      </c>
      <c r="E83" s="33" t="s">
        <v>63</v>
      </c>
      <c r="F83" s="65">
        <v>515</v>
      </c>
      <c r="G83" s="35">
        <f t="shared" si="20"/>
        <v>6180</v>
      </c>
      <c r="H83" s="35">
        <f t="shared" si="22"/>
        <v>42.916666666666664</v>
      </c>
      <c r="I83" s="35">
        <f t="shared" si="5"/>
        <v>38.333333333333336</v>
      </c>
      <c r="J83" s="35">
        <v>0</v>
      </c>
      <c r="K83" s="35">
        <v>0</v>
      </c>
      <c r="L83" s="35">
        <f t="shared" si="21"/>
        <v>47.395833333333329</v>
      </c>
    </row>
    <row r="84" spans="1:12" s="17" customFormat="1" ht="25.5" customHeight="1" x14ac:dyDescent="0.25">
      <c r="A84" s="18">
        <v>83</v>
      </c>
      <c r="B84" s="37" t="s">
        <v>81</v>
      </c>
      <c r="C84" s="32" t="s">
        <v>61</v>
      </c>
      <c r="D84" s="57" t="s">
        <v>74</v>
      </c>
      <c r="E84" s="33" t="s">
        <v>63</v>
      </c>
      <c r="F84" s="65">
        <v>789.44</v>
      </c>
      <c r="G84" s="35">
        <f t="shared" si="20"/>
        <v>9473.2800000000007</v>
      </c>
      <c r="H84" s="35">
        <f t="shared" si="22"/>
        <v>65.786666666666676</v>
      </c>
      <c r="I84" s="35">
        <f t="shared" si="5"/>
        <v>38.333333333333336</v>
      </c>
      <c r="J84" s="35">
        <v>0</v>
      </c>
      <c r="K84" s="35">
        <v>0</v>
      </c>
      <c r="L84" s="35">
        <f t="shared" si="21"/>
        <v>60.736666666666672</v>
      </c>
    </row>
    <row r="85" spans="1:12" s="17" customFormat="1" ht="25.5" customHeight="1" x14ac:dyDescent="0.25">
      <c r="A85" s="18">
        <v>84</v>
      </c>
      <c r="B85" s="37" t="s">
        <v>131</v>
      </c>
      <c r="C85" s="32" t="s">
        <v>61</v>
      </c>
      <c r="D85" s="57" t="s">
        <v>74</v>
      </c>
      <c r="E85" s="33" t="s">
        <v>63</v>
      </c>
      <c r="F85" s="65">
        <v>550.71</v>
      </c>
      <c r="G85" s="35">
        <f t="shared" si="20"/>
        <v>6608.52</v>
      </c>
      <c r="H85" s="35">
        <f t="shared" si="22"/>
        <v>45.892500000000005</v>
      </c>
      <c r="I85" s="35">
        <f t="shared" si="5"/>
        <v>38.333333333333336</v>
      </c>
      <c r="J85" s="35">
        <v>0</v>
      </c>
      <c r="K85" s="35">
        <v>0</v>
      </c>
      <c r="L85" s="35">
        <f t="shared" si="21"/>
        <v>49.131736111111117</v>
      </c>
    </row>
    <row r="86" spans="1:12" s="17" customFormat="1" ht="25.5" customHeight="1" x14ac:dyDescent="0.25">
      <c r="A86" s="18">
        <v>85</v>
      </c>
      <c r="B86" s="37" t="s">
        <v>81</v>
      </c>
      <c r="C86" s="32" t="s">
        <v>61</v>
      </c>
      <c r="D86" s="57" t="s">
        <v>74</v>
      </c>
      <c r="E86" s="33" t="s">
        <v>63</v>
      </c>
      <c r="F86" s="65">
        <v>515</v>
      </c>
      <c r="G86" s="35">
        <f t="shared" si="20"/>
        <v>6180</v>
      </c>
      <c r="H86" s="35">
        <f t="shared" si="22"/>
        <v>42.916666666666664</v>
      </c>
      <c r="I86" s="35">
        <f t="shared" si="5"/>
        <v>38.333333333333336</v>
      </c>
      <c r="J86" s="69">
        <v>116.1</v>
      </c>
      <c r="K86" s="35">
        <v>0</v>
      </c>
      <c r="L86" s="35">
        <f t="shared" si="21"/>
        <v>115.12083333333334</v>
      </c>
    </row>
    <row r="87" spans="1:12" s="17" customFormat="1" ht="25.5" customHeight="1" x14ac:dyDescent="0.25">
      <c r="A87" s="18">
        <v>86</v>
      </c>
      <c r="B87" s="37" t="s">
        <v>81</v>
      </c>
      <c r="C87" s="32" t="s">
        <v>61</v>
      </c>
      <c r="D87" s="57" t="s">
        <v>74</v>
      </c>
      <c r="E87" s="33" t="s">
        <v>63</v>
      </c>
      <c r="F87" s="65">
        <v>515</v>
      </c>
      <c r="G87" s="35">
        <f t="shared" si="20"/>
        <v>6180</v>
      </c>
      <c r="H87" s="35">
        <f t="shared" si="22"/>
        <v>42.916666666666664</v>
      </c>
      <c r="I87" s="35">
        <f>(460/12)*1</f>
        <v>38.333333333333336</v>
      </c>
      <c r="J87" s="69">
        <v>0</v>
      </c>
      <c r="K87" s="35">
        <v>0</v>
      </c>
      <c r="L87" s="35">
        <f t="shared" si="21"/>
        <v>47.395833333333329</v>
      </c>
    </row>
    <row r="88" spans="1:12" s="17" customFormat="1" ht="25.5" customHeight="1" x14ac:dyDescent="0.25">
      <c r="A88" s="18">
        <v>87</v>
      </c>
      <c r="B88" s="37" t="s">
        <v>77</v>
      </c>
      <c r="C88" s="32" t="s">
        <v>61</v>
      </c>
      <c r="D88" s="57" t="s">
        <v>74</v>
      </c>
      <c r="E88" s="33" t="s">
        <v>63</v>
      </c>
      <c r="F88" s="65">
        <v>607.97</v>
      </c>
      <c r="G88" s="35">
        <f t="shared" si="20"/>
        <v>7295.64</v>
      </c>
      <c r="H88" s="35">
        <f t="shared" si="22"/>
        <v>50.664166666666667</v>
      </c>
      <c r="I88" s="35">
        <f t="shared" si="7"/>
        <v>38.333333333333336</v>
      </c>
      <c r="J88" s="69">
        <v>83.18</v>
      </c>
      <c r="K88" s="35">
        <v>0</v>
      </c>
      <c r="L88" s="35">
        <f t="shared" si="21"/>
        <v>100.43687500000001</v>
      </c>
    </row>
    <row r="89" spans="1:12" s="17" customFormat="1" ht="25.5" customHeight="1" x14ac:dyDescent="0.25">
      <c r="A89" s="18">
        <v>88</v>
      </c>
      <c r="B89" s="37" t="s">
        <v>77</v>
      </c>
      <c r="C89" s="32" t="s">
        <v>61</v>
      </c>
      <c r="D89" s="57" t="s">
        <v>74</v>
      </c>
      <c r="E89" s="33" t="s">
        <v>63</v>
      </c>
      <c r="F89" s="65">
        <v>596</v>
      </c>
      <c r="G89" s="35">
        <f t="shared" si="20"/>
        <v>7152</v>
      </c>
      <c r="H89" s="35">
        <f t="shared" si="22"/>
        <v>49.666666666666664</v>
      </c>
      <c r="I89" s="35">
        <f t="shared" si="7"/>
        <v>38.333333333333336</v>
      </c>
      <c r="J89" s="69">
        <v>50.44</v>
      </c>
      <c r="K89" s="35">
        <v>0</v>
      </c>
      <c r="L89" s="35">
        <f t="shared" si="21"/>
        <v>80.756666666666675</v>
      </c>
    </row>
    <row r="90" spans="1:12" s="17" customFormat="1" ht="25.5" customHeight="1" x14ac:dyDescent="0.25">
      <c r="A90" s="18">
        <v>89</v>
      </c>
      <c r="B90" s="37" t="s">
        <v>77</v>
      </c>
      <c r="C90" s="32" t="s">
        <v>61</v>
      </c>
      <c r="D90" s="57" t="s">
        <v>74</v>
      </c>
      <c r="E90" s="33" t="s">
        <v>63</v>
      </c>
      <c r="F90" s="65">
        <v>515</v>
      </c>
      <c r="G90" s="35">
        <f t="shared" si="20"/>
        <v>6180</v>
      </c>
      <c r="H90" s="35">
        <f t="shared" si="22"/>
        <v>42.916666666666664</v>
      </c>
      <c r="I90" s="35">
        <f t="shared" si="7"/>
        <v>38.333333333333336</v>
      </c>
      <c r="J90" s="69">
        <v>76.09</v>
      </c>
      <c r="K90" s="35">
        <v>0</v>
      </c>
      <c r="L90" s="35">
        <f t="shared" si="21"/>
        <v>91.781666666666666</v>
      </c>
    </row>
    <row r="91" spans="1:12" s="17" customFormat="1" ht="25.5" customHeight="1" x14ac:dyDescent="0.25">
      <c r="A91" s="18">
        <v>90</v>
      </c>
      <c r="B91" s="37" t="s">
        <v>81</v>
      </c>
      <c r="C91" s="32" t="s">
        <v>61</v>
      </c>
      <c r="D91" s="57" t="s">
        <v>74</v>
      </c>
      <c r="E91" s="33" t="s">
        <v>63</v>
      </c>
      <c r="F91" s="65">
        <v>515</v>
      </c>
      <c r="G91" s="35">
        <f t="shared" si="20"/>
        <v>6180</v>
      </c>
      <c r="H91" s="35">
        <f t="shared" si="22"/>
        <v>42.916666666666664</v>
      </c>
      <c r="I91" s="35">
        <f t="shared" si="7"/>
        <v>38.333333333333336</v>
      </c>
      <c r="J91" s="69">
        <v>0</v>
      </c>
      <c r="K91" s="35">
        <v>0</v>
      </c>
      <c r="L91" s="35">
        <f t="shared" si="21"/>
        <v>47.395833333333329</v>
      </c>
    </row>
    <row r="92" spans="1:12" s="17" customFormat="1" ht="25.5" customHeight="1" x14ac:dyDescent="0.25">
      <c r="A92" s="18">
        <v>91</v>
      </c>
      <c r="B92" s="37" t="s">
        <v>146</v>
      </c>
      <c r="C92" s="32" t="s">
        <v>61</v>
      </c>
      <c r="D92" s="57" t="s">
        <v>74</v>
      </c>
      <c r="E92" s="33" t="s">
        <v>63</v>
      </c>
      <c r="F92" s="65">
        <v>532.15</v>
      </c>
      <c r="G92" s="35">
        <f t="shared" si="20"/>
        <v>6385.7999999999993</v>
      </c>
      <c r="H92" s="35">
        <f t="shared" si="22"/>
        <v>44.345833333333331</v>
      </c>
      <c r="I92" s="35">
        <f t="shared" si="7"/>
        <v>38.333333333333336</v>
      </c>
      <c r="J92" s="69">
        <v>119.88</v>
      </c>
      <c r="K92" s="35">
        <v>0</v>
      </c>
      <c r="L92" s="35">
        <f t="shared" si="21"/>
        <v>118.1595138888889</v>
      </c>
    </row>
    <row r="93" spans="1:12" s="17" customFormat="1" ht="25.5" customHeight="1" x14ac:dyDescent="0.25">
      <c r="A93" s="18">
        <v>92</v>
      </c>
      <c r="B93" s="37" t="s">
        <v>146</v>
      </c>
      <c r="C93" s="32" t="s">
        <v>61</v>
      </c>
      <c r="D93" s="57" t="s">
        <v>74</v>
      </c>
      <c r="E93" s="33" t="s">
        <v>63</v>
      </c>
      <c r="F93" s="65">
        <v>515</v>
      </c>
      <c r="G93" s="35">
        <f t="shared" si="20"/>
        <v>6180</v>
      </c>
      <c r="H93" s="35">
        <f t="shared" si="22"/>
        <v>42.916666666666664</v>
      </c>
      <c r="I93" s="35">
        <f t="shared" si="7"/>
        <v>38.333333333333336</v>
      </c>
      <c r="J93" s="69">
        <v>0</v>
      </c>
      <c r="K93" s="35">
        <v>0</v>
      </c>
      <c r="L93" s="35">
        <f t="shared" si="21"/>
        <v>47.395833333333329</v>
      </c>
    </row>
    <row r="94" spans="1:12" s="17" customFormat="1" ht="25.5" customHeight="1" x14ac:dyDescent="0.25">
      <c r="A94" s="18">
        <v>93</v>
      </c>
      <c r="B94" s="37" t="s">
        <v>81</v>
      </c>
      <c r="C94" s="32" t="s">
        <v>61</v>
      </c>
      <c r="D94" s="57" t="s">
        <v>74</v>
      </c>
      <c r="E94" s="33" t="s">
        <v>63</v>
      </c>
      <c r="F94" s="65">
        <v>596.21</v>
      </c>
      <c r="G94" s="35">
        <f t="shared" si="20"/>
        <v>7154.52</v>
      </c>
      <c r="H94" s="35">
        <f t="shared" si="22"/>
        <v>49.68416666666667</v>
      </c>
      <c r="I94" s="35">
        <f t="shared" si="11"/>
        <v>38.333333333333336</v>
      </c>
      <c r="J94" s="69">
        <v>0</v>
      </c>
      <c r="K94" s="35">
        <v>0</v>
      </c>
      <c r="L94" s="35">
        <f t="shared" si="21"/>
        <v>51.343541666666674</v>
      </c>
    </row>
    <row r="95" spans="1:12" s="17" customFormat="1" ht="25.5" customHeight="1" x14ac:dyDescent="0.25">
      <c r="A95" s="18">
        <v>94</v>
      </c>
      <c r="B95" s="37" t="s">
        <v>77</v>
      </c>
      <c r="C95" s="32" t="s">
        <v>61</v>
      </c>
      <c r="D95" s="57" t="s">
        <v>74</v>
      </c>
      <c r="E95" s="33" t="s">
        <v>63</v>
      </c>
      <c r="F95" s="65">
        <v>596</v>
      </c>
      <c r="G95" s="35">
        <f t="shared" si="20"/>
        <v>7152</v>
      </c>
      <c r="H95" s="35">
        <f t="shared" si="22"/>
        <v>49.666666666666664</v>
      </c>
      <c r="I95" s="35">
        <f t="shared" si="11"/>
        <v>38.333333333333336</v>
      </c>
      <c r="J95" s="69">
        <v>92.38</v>
      </c>
      <c r="K95" s="35">
        <v>0</v>
      </c>
      <c r="L95" s="35">
        <f t="shared" si="21"/>
        <v>105.22166666666666</v>
      </c>
    </row>
    <row r="96" spans="1:12" s="17" customFormat="1" ht="25.5" customHeight="1" x14ac:dyDescent="0.25">
      <c r="A96" s="18">
        <v>95</v>
      </c>
      <c r="B96" s="37" t="s">
        <v>81</v>
      </c>
      <c r="C96" s="32" t="s">
        <v>61</v>
      </c>
      <c r="D96" s="57" t="s">
        <v>74</v>
      </c>
      <c r="E96" s="33" t="s">
        <v>63</v>
      </c>
      <c r="F96" s="65">
        <v>515</v>
      </c>
      <c r="G96" s="35">
        <f t="shared" si="20"/>
        <v>6180</v>
      </c>
      <c r="H96" s="35">
        <f t="shared" si="22"/>
        <v>42.916666666666664</v>
      </c>
      <c r="I96" s="35">
        <f t="shared" si="8"/>
        <v>38.333333333333336</v>
      </c>
      <c r="J96" s="69">
        <v>0</v>
      </c>
      <c r="K96" s="35">
        <v>0</v>
      </c>
      <c r="L96" s="35">
        <f t="shared" si="21"/>
        <v>47.395833333333329</v>
      </c>
    </row>
    <row r="97" spans="1:12" s="17" customFormat="1" ht="25.5" customHeight="1" x14ac:dyDescent="0.25">
      <c r="A97" s="18">
        <v>96</v>
      </c>
      <c r="B97" s="37" t="s">
        <v>81</v>
      </c>
      <c r="C97" s="32" t="s">
        <v>61</v>
      </c>
      <c r="D97" s="57" t="s">
        <v>74</v>
      </c>
      <c r="E97" s="33" t="s">
        <v>63</v>
      </c>
      <c r="F97" s="65">
        <v>515</v>
      </c>
      <c r="G97" s="35">
        <f t="shared" si="20"/>
        <v>6180</v>
      </c>
      <c r="H97" s="35">
        <f t="shared" si="22"/>
        <v>42.916666666666664</v>
      </c>
      <c r="I97" s="35">
        <f t="shared" si="14"/>
        <v>38.333333333333336</v>
      </c>
      <c r="J97" s="70">
        <v>116.1</v>
      </c>
      <c r="K97" s="35">
        <v>0</v>
      </c>
      <c r="L97" s="35">
        <f t="shared" si="21"/>
        <v>115.12083333333334</v>
      </c>
    </row>
    <row r="98" spans="1:12" s="17" customFormat="1" ht="25.5" customHeight="1" x14ac:dyDescent="0.25">
      <c r="A98" s="18">
        <v>97</v>
      </c>
      <c r="B98" s="37" t="s">
        <v>152</v>
      </c>
      <c r="C98" s="32" t="s">
        <v>61</v>
      </c>
      <c r="D98" s="57" t="s">
        <v>74</v>
      </c>
      <c r="E98" s="33" t="s">
        <v>63</v>
      </c>
      <c r="F98" s="65">
        <v>515</v>
      </c>
      <c r="G98" s="35">
        <f t="shared" ref="G98:G102" si="23">F98*12</f>
        <v>6180</v>
      </c>
      <c r="H98" s="35">
        <f t="shared" si="22"/>
        <v>42.916666666666664</v>
      </c>
      <c r="I98" s="35">
        <f t="shared" si="14"/>
        <v>38.333333333333336</v>
      </c>
      <c r="J98" s="70">
        <v>19.440000000000001</v>
      </c>
      <c r="K98" s="35">
        <v>0</v>
      </c>
      <c r="L98" s="35">
        <f t="shared" si="21"/>
        <v>58.735833333333332</v>
      </c>
    </row>
    <row r="99" spans="1:12" s="17" customFormat="1" ht="25.5" customHeight="1" x14ac:dyDescent="0.25">
      <c r="A99" s="18">
        <v>98</v>
      </c>
      <c r="B99" s="37" t="s">
        <v>91</v>
      </c>
      <c r="C99" s="32" t="s">
        <v>61</v>
      </c>
      <c r="D99" s="57" t="s">
        <v>74</v>
      </c>
      <c r="E99" s="33" t="s">
        <v>63</v>
      </c>
      <c r="F99" s="65">
        <v>529.91</v>
      </c>
      <c r="G99" s="35">
        <f t="shared" si="23"/>
        <v>6358.92</v>
      </c>
      <c r="H99" s="35">
        <f t="shared" si="22"/>
        <v>44.159166666666664</v>
      </c>
      <c r="I99" s="35">
        <f t="shared" si="14"/>
        <v>38.333333333333336</v>
      </c>
      <c r="J99" s="35">
        <v>0</v>
      </c>
      <c r="K99" s="35">
        <v>0</v>
      </c>
      <c r="L99" s="35">
        <f t="shared" si="21"/>
        <v>48.120625000000004</v>
      </c>
    </row>
    <row r="100" spans="1:12" s="17" customFormat="1" ht="25.5" customHeight="1" x14ac:dyDescent="0.25">
      <c r="A100" s="18">
        <v>99</v>
      </c>
      <c r="B100" s="39" t="s">
        <v>155</v>
      </c>
      <c r="C100" s="32" t="s">
        <v>61</v>
      </c>
      <c r="D100" s="57" t="s">
        <v>74</v>
      </c>
      <c r="E100" s="33" t="s">
        <v>63</v>
      </c>
      <c r="F100" s="65">
        <v>515</v>
      </c>
      <c r="G100" s="35">
        <f t="shared" si="23"/>
        <v>6180</v>
      </c>
      <c r="H100" s="35">
        <f t="shared" si="22"/>
        <v>42.916666666666664</v>
      </c>
      <c r="I100" s="35">
        <f t="shared" si="14"/>
        <v>38.333333333333336</v>
      </c>
      <c r="J100" s="35">
        <v>0</v>
      </c>
      <c r="K100" s="35">
        <v>0</v>
      </c>
      <c r="L100" s="35">
        <f t="shared" si="21"/>
        <v>47.395833333333329</v>
      </c>
    </row>
    <row r="101" spans="1:12" s="17" customFormat="1" ht="25.5" customHeight="1" x14ac:dyDescent="0.25">
      <c r="A101" s="18">
        <v>100</v>
      </c>
      <c r="B101" s="37" t="s">
        <v>70</v>
      </c>
      <c r="C101" s="32" t="s">
        <v>61</v>
      </c>
      <c r="D101" s="57" t="s">
        <v>74</v>
      </c>
      <c r="E101" s="33" t="s">
        <v>63</v>
      </c>
      <c r="F101" s="65">
        <v>596.21</v>
      </c>
      <c r="G101" s="35">
        <f t="shared" si="23"/>
        <v>7154.52</v>
      </c>
      <c r="H101" s="35">
        <f t="shared" si="22"/>
        <v>49.68416666666667</v>
      </c>
      <c r="I101" s="35">
        <f>(460/12)*1</f>
        <v>38.333333333333336</v>
      </c>
      <c r="J101" s="35">
        <v>0</v>
      </c>
      <c r="K101" s="35">
        <v>0</v>
      </c>
      <c r="L101" s="35">
        <f t="shared" si="21"/>
        <v>51.343541666666674</v>
      </c>
    </row>
    <row r="102" spans="1:12" s="17" customFormat="1" ht="25.5" customHeight="1" x14ac:dyDescent="0.25">
      <c r="A102" s="18">
        <v>101</v>
      </c>
      <c r="B102" s="37" t="s">
        <v>104</v>
      </c>
      <c r="C102" s="32" t="s">
        <v>61</v>
      </c>
      <c r="D102" s="33" t="s">
        <v>62</v>
      </c>
      <c r="E102" s="33" t="s">
        <v>63</v>
      </c>
      <c r="F102" s="65">
        <v>651.99</v>
      </c>
      <c r="G102" s="35">
        <f t="shared" si="23"/>
        <v>7823.88</v>
      </c>
      <c r="H102" s="35">
        <f t="shared" si="22"/>
        <v>54.332500000000003</v>
      </c>
      <c r="I102" s="35">
        <f t="shared" si="9"/>
        <v>38.333333333333336</v>
      </c>
      <c r="J102" s="35">
        <v>0</v>
      </c>
      <c r="K102" s="35">
        <v>0</v>
      </c>
      <c r="L102" s="35">
        <f t="shared" si="21"/>
        <v>54.055069444444449</v>
      </c>
    </row>
    <row r="103" spans="1:12" s="17" customFormat="1" ht="25.5" customHeight="1" x14ac:dyDescent="0.25">
      <c r="A103" s="18">
        <v>102</v>
      </c>
      <c r="B103" s="55" t="s">
        <v>60</v>
      </c>
      <c r="C103" s="32" t="s">
        <v>61</v>
      </c>
      <c r="D103" s="33" t="s">
        <v>62</v>
      </c>
      <c r="E103" s="33" t="s">
        <v>63</v>
      </c>
      <c r="F103" s="65">
        <v>578</v>
      </c>
      <c r="G103" s="35">
        <f t="shared" ref="G103:G152" si="24">F103*12</f>
        <v>6936</v>
      </c>
      <c r="H103" s="35">
        <f t="shared" si="22"/>
        <v>48.166666666666664</v>
      </c>
      <c r="I103" s="35">
        <f t="shared" si="10"/>
        <v>38.333333333333336</v>
      </c>
      <c r="J103" s="69">
        <v>144.6</v>
      </c>
      <c r="K103" s="35">
        <v>0</v>
      </c>
      <c r="L103" s="35">
        <f t="shared" si="21"/>
        <v>134.80833333333334</v>
      </c>
    </row>
    <row r="104" spans="1:12" s="17" customFormat="1" ht="25.5" customHeight="1" x14ac:dyDescent="0.25">
      <c r="A104" s="18">
        <v>103</v>
      </c>
      <c r="B104" s="58" t="s">
        <v>88</v>
      </c>
      <c r="C104" s="32" t="s">
        <v>170</v>
      </c>
      <c r="D104" s="33" t="s">
        <v>62</v>
      </c>
      <c r="E104" s="33" t="s">
        <v>63</v>
      </c>
      <c r="F104" s="65">
        <v>490</v>
      </c>
      <c r="G104" s="35">
        <f>F104*12</f>
        <v>5880</v>
      </c>
      <c r="H104" s="35">
        <f>(F104/12)</f>
        <v>40.833333333333336</v>
      </c>
      <c r="I104" s="35">
        <f t="shared" si="10"/>
        <v>38.333333333333336</v>
      </c>
      <c r="J104" s="69">
        <v>122.4</v>
      </c>
      <c r="K104" s="35">
        <v>0</v>
      </c>
      <c r="L104" s="35">
        <f t="shared" si="21"/>
        <v>117.58055555555555</v>
      </c>
    </row>
    <row r="105" spans="1:12" s="17" customFormat="1" ht="25.5" customHeight="1" x14ac:dyDescent="0.25">
      <c r="A105" s="18">
        <v>104</v>
      </c>
      <c r="B105" s="37" t="s">
        <v>66</v>
      </c>
      <c r="C105" s="32" t="s">
        <v>61</v>
      </c>
      <c r="D105" s="33" t="s">
        <v>62</v>
      </c>
      <c r="E105" s="33" t="s">
        <v>63</v>
      </c>
      <c r="F105" s="65">
        <f>548.51+29.49</f>
        <v>578</v>
      </c>
      <c r="G105" s="35">
        <f t="shared" ref="G105:G140" si="25">F105*12</f>
        <v>6936</v>
      </c>
      <c r="H105" s="35">
        <f t="shared" si="22"/>
        <v>48.166666666666664</v>
      </c>
      <c r="I105" s="35">
        <f t="shared" si="10"/>
        <v>38.333333333333336</v>
      </c>
      <c r="J105" s="69">
        <v>0</v>
      </c>
      <c r="K105" s="35">
        <v>0</v>
      </c>
      <c r="L105" s="35">
        <f t="shared" si="21"/>
        <v>50.458333333333329</v>
      </c>
    </row>
    <row r="106" spans="1:12" s="17" customFormat="1" ht="25.5" customHeight="1" x14ac:dyDescent="0.25">
      <c r="A106" s="18">
        <v>105</v>
      </c>
      <c r="B106" s="58" t="s">
        <v>66</v>
      </c>
      <c r="C106" s="32" t="s">
        <v>170</v>
      </c>
      <c r="D106" s="33" t="s">
        <v>62</v>
      </c>
      <c r="E106" s="33" t="s">
        <v>63</v>
      </c>
      <c r="F106" s="65">
        <v>490</v>
      </c>
      <c r="G106" s="35">
        <f>F106*12</f>
        <v>5880</v>
      </c>
      <c r="H106" s="35">
        <f>(F106/12)</f>
        <v>40.833333333333336</v>
      </c>
      <c r="I106" s="35">
        <f t="shared" si="10"/>
        <v>38.333333333333336</v>
      </c>
      <c r="J106" s="69">
        <v>122.4</v>
      </c>
      <c r="K106" s="35">
        <v>0</v>
      </c>
      <c r="L106" s="35">
        <f t="shared" si="21"/>
        <v>117.58055555555555</v>
      </c>
    </row>
    <row r="107" spans="1:12" s="17" customFormat="1" ht="25.5" customHeight="1" x14ac:dyDescent="0.25">
      <c r="A107" s="18">
        <v>106</v>
      </c>
      <c r="B107" s="37" t="s">
        <v>70</v>
      </c>
      <c r="C107" s="32" t="s">
        <v>61</v>
      </c>
      <c r="D107" s="33" t="s">
        <v>62</v>
      </c>
      <c r="E107" s="33" t="s">
        <v>63</v>
      </c>
      <c r="F107" s="65">
        <f>554.3+6.7</f>
        <v>561</v>
      </c>
      <c r="G107" s="35">
        <f t="shared" si="25"/>
        <v>6732</v>
      </c>
      <c r="H107" s="35">
        <f t="shared" si="22"/>
        <v>46.75</v>
      </c>
      <c r="I107" s="35">
        <f t="shared" si="2"/>
        <v>38.333333333333336</v>
      </c>
      <c r="J107" s="69">
        <v>140.4</v>
      </c>
      <c r="K107" s="35">
        <v>0</v>
      </c>
      <c r="L107" s="35">
        <f t="shared" si="21"/>
        <v>131.53194444444443</v>
      </c>
    </row>
    <row r="108" spans="1:12" s="17" customFormat="1" ht="25.5" customHeight="1" x14ac:dyDescent="0.25">
      <c r="A108" s="18">
        <v>107</v>
      </c>
      <c r="B108" s="59" t="s">
        <v>84</v>
      </c>
      <c r="C108" s="32" t="s">
        <v>61</v>
      </c>
      <c r="D108" s="33" t="s">
        <v>62</v>
      </c>
      <c r="E108" s="33" t="s">
        <v>63</v>
      </c>
      <c r="F108" s="65">
        <v>769.11</v>
      </c>
      <c r="G108" s="35">
        <f t="shared" si="25"/>
        <v>9229.32</v>
      </c>
      <c r="H108" s="35">
        <f t="shared" si="22"/>
        <v>64.092500000000001</v>
      </c>
      <c r="I108" s="35">
        <f t="shared" si="2"/>
        <v>38.333333333333336</v>
      </c>
      <c r="J108" s="69">
        <v>45.6</v>
      </c>
      <c r="K108" s="35">
        <v>0</v>
      </c>
      <c r="L108" s="35">
        <f t="shared" si="21"/>
        <v>86.348402777777778</v>
      </c>
    </row>
    <row r="109" spans="1:12" s="17" customFormat="1" ht="25.5" customHeight="1" x14ac:dyDescent="0.25">
      <c r="A109" s="18">
        <v>108</v>
      </c>
      <c r="B109" s="60" t="s">
        <v>88</v>
      </c>
      <c r="C109" s="32" t="s">
        <v>61</v>
      </c>
      <c r="D109" s="33" t="s">
        <v>62</v>
      </c>
      <c r="E109" s="33" t="s">
        <v>63</v>
      </c>
      <c r="F109" s="65">
        <v>515</v>
      </c>
      <c r="G109" s="35">
        <f t="shared" si="25"/>
        <v>6180</v>
      </c>
      <c r="H109" s="35">
        <f t="shared" si="22"/>
        <v>42.916666666666664</v>
      </c>
      <c r="I109" s="35">
        <f t="shared" si="2"/>
        <v>38.333333333333336</v>
      </c>
      <c r="J109" s="69">
        <v>129</v>
      </c>
      <c r="K109" s="35">
        <v>0</v>
      </c>
      <c r="L109" s="35">
        <f t="shared" si="21"/>
        <v>122.64583333333333</v>
      </c>
    </row>
    <row r="110" spans="1:12" s="17" customFormat="1" ht="25.5" customHeight="1" x14ac:dyDescent="0.25">
      <c r="A110" s="18">
        <v>109</v>
      </c>
      <c r="B110" s="60" t="s">
        <v>84</v>
      </c>
      <c r="C110" s="32" t="s">
        <v>61</v>
      </c>
      <c r="D110" s="33" t="s">
        <v>62</v>
      </c>
      <c r="E110" s="33" t="s">
        <v>63</v>
      </c>
      <c r="F110" s="65">
        <v>708.09</v>
      </c>
      <c r="G110" s="35">
        <f t="shared" si="25"/>
        <v>8497.08</v>
      </c>
      <c r="H110" s="35">
        <f t="shared" si="22"/>
        <v>59.0075</v>
      </c>
      <c r="I110" s="35">
        <f t="shared" si="2"/>
        <v>38.333333333333336</v>
      </c>
      <c r="J110" s="69">
        <v>85.7</v>
      </c>
      <c r="K110" s="35">
        <v>0</v>
      </c>
      <c r="L110" s="35">
        <f t="shared" si="21"/>
        <v>106.77381944444446</v>
      </c>
    </row>
    <row r="111" spans="1:12" s="17" customFormat="1" ht="25.5" customHeight="1" x14ac:dyDescent="0.25">
      <c r="A111" s="18">
        <v>110</v>
      </c>
      <c r="B111" s="60" t="s">
        <v>84</v>
      </c>
      <c r="C111" s="32" t="s">
        <v>61</v>
      </c>
      <c r="D111" s="33" t="s">
        <v>62</v>
      </c>
      <c r="E111" s="33" t="s">
        <v>63</v>
      </c>
      <c r="F111" s="65">
        <v>738</v>
      </c>
      <c r="G111" s="35">
        <f t="shared" si="25"/>
        <v>8856</v>
      </c>
      <c r="H111" s="35">
        <f t="shared" si="22"/>
        <v>61.5</v>
      </c>
      <c r="I111" s="35">
        <f t="shared" si="2"/>
        <v>38.333333333333336</v>
      </c>
      <c r="J111" s="69">
        <v>97.14</v>
      </c>
      <c r="K111" s="35">
        <v>0</v>
      </c>
      <c r="L111" s="35">
        <f t="shared" si="21"/>
        <v>114.90111111111112</v>
      </c>
    </row>
    <row r="112" spans="1:12" s="17" customFormat="1" ht="25.5" customHeight="1" x14ac:dyDescent="0.25">
      <c r="A112" s="18">
        <v>111</v>
      </c>
      <c r="B112" s="46" t="s">
        <v>101</v>
      </c>
      <c r="C112" s="32" t="s">
        <v>61</v>
      </c>
      <c r="D112" s="33" t="s">
        <v>62</v>
      </c>
      <c r="E112" s="33" t="s">
        <v>63</v>
      </c>
      <c r="F112" s="65">
        <v>515</v>
      </c>
      <c r="G112" s="35">
        <f t="shared" si="25"/>
        <v>6180</v>
      </c>
      <c r="H112" s="35">
        <f t="shared" ref="H112:H130" si="26">(F112/12)</f>
        <v>42.916666666666664</v>
      </c>
      <c r="I112" s="35">
        <f>(460/12)*1</f>
        <v>38.333333333333336</v>
      </c>
      <c r="J112" s="70">
        <v>37.26</v>
      </c>
      <c r="K112" s="35">
        <v>0</v>
      </c>
      <c r="L112" s="35">
        <f t="shared" si="21"/>
        <v>69.130833333333328</v>
      </c>
    </row>
    <row r="113" spans="1:12" s="17" customFormat="1" ht="25.5" customHeight="1" x14ac:dyDescent="0.25">
      <c r="A113" s="18">
        <v>112</v>
      </c>
      <c r="B113" s="37" t="s">
        <v>175</v>
      </c>
      <c r="C113" s="32" t="s">
        <v>61</v>
      </c>
      <c r="D113" s="33" t="s">
        <v>62</v>
      </c>
      <c r="E113" s="33" t="s">
        <v>63</v>
      </c>
      <c r="F113" s="65">
        <v>515</v>
      </c>
      <c r="G113" s="35">
        <f t="shared" si="25"/>
        <v>6180</v>
      </c>
      <c r="H113" s="35">
        <f t="shared" si="26"/>
        <v>42.916666666666664</v>
      </c>
      <c r="I113" s="35">
        <f t="shared" si="9"/>
        <v>38.333333333333336</v>
      </c>
      <c r="J113" s="70">
        <v>129</v>
      </c>
      <c r="K113" s="35">
        <v>0</v>
      </c>
      <c r="L113" s="35">
        <f t="shared" si="21"/>
        <v>122.64583333333333</v>
      </c>
    </row>
    <row r="114" spans="1:12" s="17" customFormat="1" ht="25.5" customHeight="1" x14ac:dyDescent="0.25">
      <c r="A114" s="18">
        <v>113</v>
      </c>
      <c r="B114" s="46" t="s">
        <v>107</v>
      </c>
      <c r="C114" s="32" t="s">
        <v>61</v>
      </c>
      <c r="D114" s="33" t="s">
        <v>62</v>
      </c>
      <c r="E114" s="33" t="s">
        <v>63</v>
      </c>
      <c r="F114" s="65">
        <v>515</v>
      </c>
      <c r="G114" s="35">
        <f t="shared" si="25"/>
        <v>6180</v>
      </c>
      <c r="H114" s="35">
        <f t="shared" si="26"/>
        <v>42.916666666666664</v>
      </c>
      <c r="I114" s="35">
        <f t="shared" si="9"/>
        <v>38.333333333333336</v>
      </c>
      <c r="J114" s="35">
        <v>0</v>
      </c>
      <c r="K114" s="35">
        <v>0</v>
      </c>
      <c r="L114" s="35">
        <f t="shared" si="21"/>
        <v>47.395833333333329</v>
      </c>
    </row>
    <row r="115" spans="1:12" s="17" customFormat="1" ht="25.5" customHeight="1" x14ac:dyDescent="0.25">
      <c r="A115" s="18">
        <v>114</v>
      </c>
      <c r="B115" s="37" t="s">
        <v>70</v>
      </c>
      <c r="C115" s="32" t="s">
        <v>61</v>
      </c>
      <c r="D115" s="33" t="s">
        <v>62</v>
      </c>
      <c r="E115" s="33" t="s">
        <v>63</v>
      </c>
      <c r="F115" s="65">
        <v>596.21</v>
      </c>
      <c r="G115" s="35">
        <f t="shared" si="25"/>
        <v>7154.52</v>
      </c>
      <c r="H115" s="35">
        <f t="shared" si="26"/>
        <v>49.68416666666667</v>
      </c>
      <c r="I115" s="35">
        <f t="shared" si="6"/>
        <v>38.333333333333336</v>
      </c>
      <c r="J115" s="35">
        <v>0</v>
      </c>
      <c r="K115" s="35">
        <v>0</v>
      </c>
      <c r="L115" s="35">
        <f t="shared" si="21"/>
        <v>51.343541666666674</v>
      </c>
    </row>
    <row r="116" spans="1:12" s="17" customFormat="1" ht="25.5" customHeight="1" x14ac:dyDescent="0.25">
      <c r="A116" s="18">
        <v>115</v>
      </c>
      <c r="B116" s="37" t="s">
        <v>114</v>
      </c>
      <c r="C116" s="32" t="s">
        <v>61</v>
      </c>
      <c r="D116" s="33" t="s">
        <v>62</v>
      </c>
      <c r="E116" s="33" t="s">
        <v>63</v>
      </c>
      <c r="F116" s="65">
        <v>515</v>
      </c>
      <c r="G116" s="35">
        <f t="shared" si="25"/>
        <v>6180</v>
      </c>
      <c r="H116" s="35">
        <f t="shared" si="26"/>
        <v>42.916666666666664</v>
      </c>
      <c r="I116" s="35">
        <f t="shared" si="6"/>
        <v>38.333333333333336</v>
      </c>
      <c r="J116" s="35">
        <v>0</v>
      </c>
      <c r="K116" s="35">
        <v>0</v>
      </c>
      <c r="L116" s="35">
        <f t="shared" si="21"/>
        <v>47.395833333333329</v>
      </c>
    </row>
    <row r="117" spans="1:12" s="17" customFormat="1" ht="25.5" customHeight="1" x14ac:dyDescent="0.25">
      <c r="A117" s="18">
        <v>116</v>
      </c>
      <c r="B117" s="42" t="s">
        <v>123</v>
      </c>
      <c r="C117" s="32" t="s">
        <v>61</v>
      </c>
      <c r="D117" s="33" t="s">
        <v>62</v>
      </c>
      <c r="E117" s="33" t="s">
        <v>63</v>
      </c>
      <c r="F117" s="65">
        <v>596</v>
      </c>
      <c r="G117" s="35">
        <f t="shared" si="25"/>
        <v>7152</v>
      </c>
      <c r="H117" s="35">
        <f t="shared" si="26"/>
        <v>49.666666666666664</v>
      </c>
      <c r="I117" s="35">
        <f t="shared" si="6"/>
        <v>38.333333333333336</v>
      </c>
      <c r="J117" s="69">
        <v>119.04</v>
      </c>
      <c r="K117" s="35">
        <v>0</v>
      </c>
      <c r="L117" s="35">
        <f t="shared" si="21"/>
        <v>120.77333333333334</v>
      </c>
    </row>
    <row r="118" spans="1:12" s="17" customFormat="1" ht="25.5" customHeight="1" x14ac:dyDescent="0.25">
      <c r="A118" s="18">
        <v>117</v>
      </c>
      <c r="B118" s="39" t="s">
        <v>130</v>
      </c>
      <c r="C118" s="32" t="s">
        <v>61</v>
      </c>
      <c r="D118" s="33" t="s">
        <v>62</v>
      </c>
      <c r="E118" s="33" t="s">
        <v>63</v>
      </c>
      <c r="F118" s="65">
        <v>515</v>
      </c>
      <c r="G118" s="35">
        <f t="shared" si="25"/>
        <v>6180</v>
      </c>
      <c r="H118" s="35">
        <f t="shared" si="26"/>
        <v>42.916666666666664</v>
      </c>
      <c r="I118" s="35">
        <f t="shared" si="5"/>
        <v>38.333333333333336</v>
      </c>
      <c r="J118" s="72">
        <v>118.08</v>
      </c>
      <c r="K118" s="35">
        <v>0</v>
      </c>
      <c r="L118" s="35">
        <f t="shared" si="21"/>
        <v>116.27583333333332</v>
      </c>
    </row>
    <row r="119" spans="1:12" s="17" customFormat="1" ht="25.5" customHeight="1" x14ac:dyDescent="0.25">
      <c r="A119" s="18">
        <v>118</v>
      </c>
      <c r="B119" s="39" t="s">
        <v>114</v>
      </c>
      <c r="C119" s="32" t="s">
        <v>61</v>
      </c>
      <c r="D119" s="33" t="s">
        <v>62</v>
      </c>
      <c r="E119" s="33" t="s">
        <v>63</v>
      </c>
      <c r="F119" s="65">
        <v>515</v>
      </c>
      <c r="G119" s="35">
        <f t="shared" si="25"/>
        <v>6180</v>
      </c>
      <c r="H119" s="35">
        <f t="shared" si="26"/>
        <v>42.916666666666664</v>
      </c>
      <c r="I119" s="35">
        <f t="shared" si="5"/>
        <v>38.333333333333336</v>
      </c>
      <c r="J119" s="73">
        <v>129</v>
      </c>
      <c r="K119" s="35">
        <v>0</v>
      </c>
      <c r="L119" s="35">
        <f t="shared" si="21"/>
        <v>122.64583333333333</v>
      </c>
    </row>
    <row r="120" spans="1:12" s="17" customFormat="1" ht="25.5" customHeight="1" x14ac:dyDescent="0.25">
      <c r="A120" s="18">
        <v>119</v>
      </c>
      <c r="B120" s="39" t="s">
        <v>135</v>
      </c>
      <c r="C120" s="32" t="s">
        <v>61</v>
      </c>
      <c r="D120" s="33" t="s">
        <v>62</v>
      </c>
      <c r="E120" s="33" t="s">
        <v>63</v>
      </c>
      <c r="F120" s="65">
        <v>515</v>
      </c>
      <c r="G120" s="35">
        <f t="shared" si="25"/>
        <v>6180</v>
      </c>
      <c r="H120" s="35">
        <f t="shared" si="26"/>
        <v>42.916666666666664</v>
      </c>
      <c r="I120" s="35">
        <f t="shared" si="5"/>
        <v>38.333333333333336</v>
      </c>
      <c r="J120" s="73">
        <v>81.760000000000005</v>
      </c>
      <c r="K120" s="35">
        <v>0</v>
      </c>
      <c r="L120" s="35">
        <f t="shared" si="21"/>
        <v>95.089166666666671</v>
      </c>
    </row>
    <row r="121" spans="1:12" s="17" customFormat="1" ht="25.5" customHeight="1" x14ac:dyDescent="0.25">
      <c r="A121" s="18">
        <v>120</v>
      </c>
      <c r="B121" s="37" t="s">
        <v>137</v>
      </c>
      <c r="C121" s="32" t="s">
        <v>61</v>
      </c>
      <c r="D121" s="33" t="s">
        <v>62</v>
      </c>
      <c r="E121" s="33" t="s">
        <v>63</v>
      </c>
      <c r="F121" s="65">
        <v>680</v>
      </c>
      <c r="G121" s="35">
        <f t="shared" si="25"/>
        <v>8160</v>
      </c>
      <c r="H121" s="35">
        <f t="shared" si="26"/>
        <v>56.666666666666664</v>
      </c>
      <c r="I121" s="35">
        <f>(460/12)*1</f>
        <v>38.333333333333336</v>
      </c>
      <c r="J121" s="69">
        <v>169.8</v>
      </c>
      <c r="K121" s="35">
        <v>0</v>
      </c>
      <c r="L121" s="35">
        <f t="shared" si="21"/>
        <v>154.46666666666667</v>
      </c>
    </row>
    <row r="122" spans="1:12" s="17" customFormat="1" ht="25.5" customHeight="1" x14ac:dyDescent="0.25">
      <c r="A122" s="18">
        <v>121</v>
      </c>
      <c r="B122" s="31" t="s">
        <v>130</v>
      </c>
      <c r="C122" s="32" t="s">
        <v>170</v>
      </c>
      <c r="D122" s="33" t="s">
        <v>62</v>
      </c>
      <c r="E122" s="33" t="s">
        <v>63</v>
      </c>
      <c r="F122" s="65">
        <v>490</v>
      </c>
      <c r="G122" s="35">
        <f t="shared" si="25"/>
        <v>5880</v>
      </c>
      <c r="H122" s="35">
        <f t="shared" si="26"/>
        <v>40.833333333333336</v>
      </c>
      <c r="I122" s="35">
        <f>(460/12)*1</f>
        <v>38.333333333333336</v>
      </c>
      <c r="J122" s="69">
        <v>69.36</v>
      </c>
      <c r="K122" s="35">
        <v>0</v>
      </c>
      <c r="L122" s="35">
        <f t="shared" si="21"/>
        <v>86.640555555555551</v>
      </c>
    </row>
    <row r="123" spans="1:12" s="17" customFormat="1" ht="25.5" customHeight="1" x14ac:dyDescent="0.25">
      <c r="A123" s="18">
        <v>122</v>
      </c>
      <c r="B123" s="60" t="s">
        <v>84</v>
      </c>
      <c r="C123" s="32" t="s">
        <v>61</v>
      </c>
      <c r="D123" s="33" t="s">
        <v>62</v>
      </c>
      <c r="E123" s="33" t="s">
        <v>63</v>
      </c>
      <c r="F123" s="65">
        <v>640.92999999999995</v>
      </c>
      <c r="G123" s="35">
        <f t="shared" si="25"/>
        <v>7691.16</v>
      </c>
      <c r="H123" s="35">
        <f t="shared" si="26"/>
        <v>53.410833333333329</v>
      </c>
      <c r="I123" s="35">
        <f t="shared" si="7"/>
        <v>38.333333333333336</v>
      </c>
      <c r="J123" s="69">
        <v>85.82</v>
      </c>
      <c r="K123" s="35">
        <v>0</v>
      </c>
      <c r="L123" s="35">
        <f t="shared" si="21"/>
        <v>103.57909722222223</v>
      </c>
    </row>
    <row r="124" spans="1:12" s="17" customFormat="1" ht="25.5" customHeight="1" x14ac:dyDescent="0.25">
      <c r="A124" s="18">
        <v>123</v>
      </c>
      <c r="B124" s="37" t="s">
        <v>150</v>
      </c>
      <c r="C124" s="32" t="s">
        <v>61</v>
      </c>
      <c r="D124" s="33" t="s">
        <v>62</v>
      </c>
      <c r="E124" s="33" t="s">
        <v>63</v>
      </c>
      <c r="F124" s="65">
        <v>826</v>
      </c>
      <c r="G124" s="35">
        <f t="shared" si="25"/>
        <v>9912</v>
      </c>
      <c r="H124" s="35">
        <f t="shared" si="26"/>
        <v>68.833333333333329</v>
      </c>
      <c r="I124" s="35">
        <f t="shared" si="8"/>
        <v>38.333333333333336</v>
      </c>
      <c r="J124" s="35">
        <v>0</v>
      </c>
      <c r="K124" s="35">
        <v>0</v>
      </c>
      <c r="L124" s="35">
        <f t="shared" si="21"/>
        <v>62.513888888888886</v>
      </c>
    </row>
    <row r="125" spans="1:12" s="17" customFormat="1" ht="25.5" customHeight="1" x14ac:dyDescent="0.25">
      <c r="A125" s="18">
        <v>124</v>
      </c>
      <c r="B125" s="55" t="s">
        <v>151</v>
      </c>
      <c r="C125" s="32" t="s">
        <v>61</v>
      </c>
      <c r="D125" s="33" t="s">
        <v>62</v>
      </c>
      <c r="E125" s="33" t="s">
        <v>63</v>
      </c>
      <c r="F125" s="65">
        <v>750.81</v>
      </c>
      <c r="G125" s="35">
        <f t="shared" si="25"/>
        <v>9009.7199999999993</v>
      </c>
      <c r="H125" s="35">
        <f t="shared" si="26"/>
        <v>62.567499999999995</v>
      </c>
      <c r="I125" s="35">
        <f t="shared" si="14"/>
        <v>38.333333333333336</v>
      </c>
      <c r="J125" s="69">
        <v>187.8</v>
      </c>
      <c r="K125" s="35">
        <v>0</v>
      </c>
      <c r="L125" s="35">
        <f t="shared" si="21"/>
        <v>168.40881944444442</v>
      </c>
    </row>
    <row r="126" spans="1:12" s="17" customFormat="1" ht="25.5" customHeight="1" x14ac:dyDescent="0.25">
      <c r="A126" s="18">
        <v>125</v>
      </c>
      <c r="B126" s="39" t="s">
        <v>176</v>
      </c>
      <c r="C126" s="32" t="s">
        <v>61</v>
      </c>
      <c r="D126" s="33" t="s">
        <v>62</v>
      </c>
      <c r="E126" s="33" t="s">
        <v>63</v>
      </c>
      <c r="F126" s="65">
        <v>650</v>
      </c>
      <c r="G126" s="35">
        <f t="shared" si="25"/>
        <v>7800</v>
      </c>
      <c r="H126" s="35">
        <f t="shared" si="26"/>
        <v>54.166666666666664</v>
      </c>
      <c r="I126" s="35">
        <f t="shared" si="14"/>
        <v>38.333333333333336</v>
      </c>
      <c r="J126" s="73">
        <v>135.5</v>
      </c>
      <c r="K126" s="35">
        <v>0</v>
      </c>
      <c r="L126" s="35">
        <f t="shared" si="21"/>
        <v>133</v>
      </c>
    </row>
    <row r="127" spans="1:12" s="17" customFormat="1" ht="25.5" customHeight="1" x14ac:dyDescent="0.25">
      <c r="A127" s="18">
        <v>126</v>
      </c>
      <c r="B127" s="39" t="s">
        <v>114</v>
      </c>
      <c r="C127" s="32" t="s">
        <v>61</v>
      </c>
      <c r="D127" s="33" t="s">
        <v>62</v>
      </c>
      <c r="E127" s="33" t="s">
        <v>63</v>
      </c>
      <c r="F127" s="65">
        <v>515</v>
      </c>
      <c r="G127" s="35">
        <f t="shared" si="25"/>
        <v>6180</v>
      </c>
      <c r="H127" s="35">
        <f t="shared" si="26"/>
        <v>42.916666666666664</v>
      </c>
      <c r="I127" s="35">
        <f t="shared" si="14"/>
        <v>38.333333333333336</v>
      </c>
      <c r="J127" s="73">
        <v>38.700000000000003</v>
      </c>
      <c r="K127" s="35">
        <v>0</v>
      </c>
      <c r="L127" s="35">
        <f t="shared" si="21"/>
        <v>69.970833333333331</v>
      </c>
    </row>
    <row r="128" spans="1:12" s="17" customFormat="1" ht="25.5" customHeight="1" x14ac:dyDescent="0.25">
      <c r="A128" s="18">
        <v>127</v>
      </c>
      <c r="B128" s="46" t="s">
        <v>153</v>
      </c>
      <c r="C128" s="32" t="s">
        <v>61</v>
      </c>
      <c r="D128" s="33" t="s">
        <v>62</v>
      </c>
      <c r="E128" s="33" t="s">
        <v>63</v>
      </c>
      <c r="F128" s="65">
        <v>515</v>
      </c>
      <c r="G128" s="35">
        <f t="shared" si="25"/>
        <v>6180</v>
      </c>
      <c r="H128" s="35">
        <f t="shared" si="26"/>
        <v>42.916666666666664</v>
      </c>
      <c r="I128" s="35">
        <f t="shared" si="14"/>
        <v>38.333333333333336</v>
      </c>
      <c r="J128" s="70">
        <v>129</v>
      </c>
      <c r="K128" s="35">
        <v>0</v>
      </c>
      <c r="L128" s="35">
        <f t="shared" si="21"/>
        <v>122.64583333333333</v>
      </c>
    </row>
    <row r="129" spans="1:12" s="17" customFormat="1" ht="25.5" customHeight="1" x14ac:dyDescent="0.25">
      <c r="A129" s="18">
        <v>128</v>
      </c>
      <c r="B129" s="54" t="s">
        <v>66</v>
      </c>
      <c r="C129" s="32" t="s">
        <v>61</v>
      </c>
      <c r="D129" s="33" t="s">
        <v>62</v>
      </c>
      <c r="E129" s="33" t="s">
        <v>63</v>
      </c>
      <c r="F129" s="65">
        <v>515</v>
      </c>
      <c r="G129" s="35">
        <f t="shared" si="25"/>
        <v>6180</v>
      </c>
      <c r="H129" s="35">
        <f t="shared" si="26"/>
        <v>42.916666666666664</v>
      </c>
      <c r="I129" s="35">
        <f t="shared" si="14"/>
        <v>38.333333333333336</v>
      </c>
      <c r="J129" s="70">
        <v>129</v>
      </c>
      <c r="K129" s="35">
        <v>0</v>
      </c>
      <c r="L129" s="35">
        <f t="shared" si="21"/>
        <v>122.64583333333333</v>
      </c>
    </row>
    <row r="130" spans="1:12" s="17" customFormat="1" ht="25.5" customHeight="1" x14ac:dyDescent="0.25">
      <c r="A130" s="18">
        <v>129</v>
      </c>
      <c r="B130" s="58" t="s">
        <v>69</v>
      </c>
      <c r="C130" s="32" t="s">
        <v>170</v>
      </c>
      <c r="D130" s="33" t="s">
        <v>62</v>
      </c>
      <c r="E130" s="33" t="s">
        <v>63</v>
      </c>
      <c r="F130" s="65">
        <v>490</v>
      </c>
      <c r="G130" s="35">
        <f t="shared" si="25"/>
        <v>5880</v>
      </c>
      <c r="H130" s="35">
        <f t="shared" si="26"/>
        <v>40.833333333333336</v>
      </c>
      <c r="I130" s="35">
        <f t="shared" si="10"/>
        <v>38.333333333333336</v>
      </c>
      <c r="J130" s="35">
        <v>0</v>
      </c>
      <c r="K130" s="35">
        <v>0</v>
      </c>
      <c r="L130" s="35">
        <f t="shared" si="21"/>
        <v>46.180555555555557</v>
      </c>
    </row>
    <row r="131" spans="1:12" s="17" customFormat="1" ht="25.5" customHeight="1" x14ac:dyDescent="0.25">
      <c r="A131" s="18">
        <v>130</v>
      </c>
      <c r="B131" s="61" t="s">
        <v>69</v>
      </c>
      <c r="C131" s="32" t="s">
        <v>61</v>
      </c>
      <c r="D131" s="33" t="s">
        <v>62</v>
      </c>
      <c r="E131" s="33" t="s">
        <v>63</v>
      </c>
      <c r="F131" s="65">
        <v>515</v>
      </c>
      <c r="G131" s="35">
        <f t="shared" si="25"/>
        <v>6180</v>
      </c>
      <c r="H131" s="35">
        <f t="shared" ref="H131" si="27">(F131/12)</f>
        <v>42.916666666666664</v>
      </c>
      <c r="I131" s="35">
        <f>(460/12)*1</f>
        <v>38.333333333333336</v>
      </c>
      <c r="J131" s="35">
        <v>0</v>
      </c>
      <c r="K131" s="35">
        <v>0</v>
      </c>
      <c r="L131" s="35">
        <f t="shared" si="21"/>
        <v>47.395833333333329</v>
      </c>
    </row>
    <row r="132" spans="1:12" s="17" customFormat="1" ht="25.5" customHeight="1" x14ac:dyDescent="0.25">
      <c r="A132" s="18">
        <v>131</v>
      </c>
      <c r="B132" s="37" t="s">
        <v>69</v>
      </c>
      <c r="C132" s="32" t="s">
        <v>61</v>
      </c>
      <c r="D132" s="33" t="s">
        <v>62</v>
      </c>
      <c r="E132" s="33" t="s">
        <v>63</v>
      </c>
      <c r="F132" s="65">
        <v>490</v>
      </c>
      <c r="G132" s="35">
        <f t="shared" si="25"/>
        <v>5880</v>
      </c>
      <c r="H132" s="35">
        <f t="shared" ref="H132:H140" si="28">(F132/12)</f>
        <v>40.833333333333336</v>
      </c>
      <c r="I132" s="35">
        <f>(460/360)*30</f>
        <v>38.333333333333329</v>
      </c>
      <c r="J132" s="73">
        <v>28.56</v>
      </c>
      <c r="K132" s="35">
        <v>0</v>
      </c>
      <c r="L132" s="35">
        <f t="shared" ref="L132:L179" si="29">(SUM(H132:K132)/12)*7</f>
        <v>62.840555555555554</v>
      </c>
    </row>
    <row r="133" spans="1:12" s="17" customFormat="1" ht="25.5" customHeight="1" x14ac:dyDescent="0.25">
      <c r="A133" s="18">
        <v>132</v>
      </c>
      <c r="B133" s="61" t="s">
        <v>69</v>
      </c>
      <c r="C133" s="32" t="s">
        <v>61</v>
      </c>
      <c r="D133" s="33" t="s">
        <v>62</v>
      </c>
      <c r="E133" s="33" t="s">
        <v>63</v>
      </c>
      <c r="F133" s="65">
        <v>515</v>
      </c>
      <c r="G133" s="35">
        <f t="shared" si="25"/>
        <v>6180</v>
      </c>
      <c r="H133" s="35">
        <f t="shared" si="28"/>
        <v>42.916666666666664</v>
      </c>
      <c r="I133" s="35">
        <f t="shared" si="2"/>
        <v>38.333333333333336</v>
      </c>
      <c r="J133" s="72">
        <v>0</v>
      </c>
      <c r="K133" s="35">
        <v>0</v>
      </c>
      <c r="L133" s="35">
        <f t="shared" si="29"/>
        <v>47.395833333333329</v>
      </c>
    </row>
    <row r="134" spans="1:12" s="17" customFormat="1" ht="25.5" customHeight="1" x14ac:dyDescent="0.25">
      <c r="A134" s="18">
        <v>133</v>
      </c>
      <c r="B134" s="61" t="s">
        <v>113</v>
      </c>
      <c r="C134" s="32" t="s">
        <v>61</v>
      </c>
      <c r="D134" s="33" t="s">
        <v>62</v>
      </c>
      <c r="E134" s="33" t="s">
        <v>63</v>
      </c>
      <c r="F134" s="65">
        <f>548.51+12.49</f>
        <v>561</v>
      </c>
      <c r="G134" s="35">
        <f t="shared" si="25"/>
        <v>6732</v>
      </c>
      <c r="H134" s="35">
        <f t="shared" si="28"/>
        <v>46.75</v>
      </c>
      <c r="I134" s="35">
        <f t="shared" si="6"/>
        <v>38.333333333333336</v>
      </c>
      <c r="J134" s="69">
        <v>0</v>
      </c>
      <c r="K134" s="35">
        <v>0</v>
      </c>
      <c r="L134" s="35">
        <f t="shared" si="29"/>
        <v>49.63194444444445</v>
      </c>
    </row>
    <row r="135" spans="1:12" s="17" customFormat="1" ht="25.5" customHeight="1" x14ac:dyDescent="0.25">
      <c r="A135" s="18">
        <v>134</v>
      </c>
      <c r="B135" s="61" t="s">
        <v>69</v>
      </c>
      <c r="C135" s="32" t="s">
        <v>61</v>
      </c>
      <c r="D135" s="33" t="s">
        <v>62</v>
      </c>
      <c r="E135" s="33" t="s">
        <v>63</v>
      </c>
      <c r="F135" s="65">
        <v>520</v>
      </c>
      <c r="G135" s="35">
        <f t="shared" si="25"/>
        <v>6240</v>
      </c>
      <c r="H135" s="35">
        <f t="shared" si="28"/>
        <v>43.333333333333336</v>
      </c>
      <c r="I135" s="35">
        <f t="shared" si="7"/>
        <v>38.333333333333336</v>
      </c>
      <c r="J135" s="69">
        <v>26.85</v>
      </c>
      <c r="K135" s="35">
        <v>0</v>
      </c>
      <c r="L135" s="35">
        <f t="shared" si="29"/>
        <v>63.301388888888894</v>
      </c>
    </row>
    <row r="136" spans="1:12" s="17" customFormat="1" ht="25.5" customHeight="1" x14ac:dyDescent="0.25">
      <c r="A136" s="18">
        <v>135</v>
      </c>
      <c r="B136" s="61" t="s">
        <v>81</v>
      </c>
      <c r="C136" s="32" t="s">
        <v>61</v>
      </c>
      <c r="D136" s="33" t="s">
        <v>62</v>
      </c>
      <c r="E136" s="33" t="s">
        <v>63</v>
      </c>
      <c r="F136" s="65">
        <v>515</v>
      </c>
      <c r="G136" s="35">
        <f t="shared" si="25"/>
        <v>6180</v>
      </c>
      <c r="H136" s="35">
        <f t="shared" si="28"/>
        <v>42.916666666666664</v>
      </c>
      <c r="I136" s="35">
        <f t="shared" si="7"/>
        <v>38.333333333333336</v>
      </c>
      <c r="J136" s="69">
        <v>129</v>
      </c>
      <c r="K136" s="35">
        <v>0</v>
      </c>
      <c r="L136" s="35">
        <f t="shared" si="29"/>
        <v>122.64583333333333</v>
      </c>
    </row>
    <row r="137" spans="1:12" s="17" customFormat="1" ht="25.5" customHeight="1" x14ac:dyDescent="0.25">
      <c r="A137" s="18">
        <v>136</v>
      </c>
      <c r="B137" s="61" t="s">
        <v>69</v>
      </c>
      <c r="C137" s="32" t="s">
        <v>61</v>
      </c>
      <c r="D137" s="33" t="s">
        <v>62</v>
      </c>
      <c r="E137" s="33" t="s">
        <v>63</v>
      </c>
      <c r="F137" s="65">
        <v>603.03</v>
      </c>
      <c r="G137" s="35">
        <f t="shared" si="25"/>
        <v>7236.36</v>
      </c>
      <c r="H137" s="35">
        <f t="shared" si="28"/>
        <v>50.252499999999998</v>
      </c>
      <c r="I137" s="35">
        <f t="shared" si="11"/>
        <v>38.333333333333336</v>
      </c>
      <c r="J137" s="69">
        <v>150.6</v>
      </c>
      <c r="K137" s="35">
        <v>0</v>
      </c>
      <c r="L137" s="35">
        <f t="shared" si="29"/>
        <v>139.52506944444443</v>
      </c>
    </row>
    <row r="138" spans="1:12" s="17" customFormat="1" ht="25.5" customHeight="1" x14ac:dyDescent="0.25">
      <c r="A138" s="18">
        <v>137</v>
      </c>
      <c r="B138" s="61" t="s">
        <v>69</v>
      </c>
      <c r="C138" s="32" t="s">
        <v>61</v>
      </c>
      <c r="D138" s="33" t="s">
        <v>62</v>
      </c>
      <c r="E138" s="33" t="s">
        <v>63</v>
      </c>
      <c r="F138" s="65">
        <v>515</v>
      </c>
      <c r="G138" s="35">
        <f t="shared" si="25"/>
        <v>6180</v>
      </c>
      <c r="H138" s="35">
        <f t="shared" si="28"/>
        <v>42.916666666666664</v>
      </c>
      <c r="I138" s="35">
        <f t="shared" si="14"/>
        <v>38.333333333333336</v>
      </c>
      <c r="J138" s="35">
        <v>0</v>
      </c>
      <c r="K138" s="35">
        <v>0</v>
      </c>
      <c r="L138" s="35">
        <f t="shared" si="29"/>
        <v>47.395833333333329</v>
      </c>
    </row>
    <row r="139" spans="1:12" s="17" customFormat="1" ht="25.5" customHeight="1" x14ac:dyDescent="0.25">
      <c r="A139" s="18">
        <v>138</v>
      </c>
      <c r="B139" s="52" t="s">
        <v>69</v>
      </c>
      <c r="C139" s="32" t="s">
        <v>61</v>
      </c>
      <c r="D139" s="33" t="s">
        <v>62</v>
      </c>
      <c r="E139" s="33" t="s">
        <v>63</v>
      </c>
      <c r="F139" s="65">
        <v>515</v>
      </c>
      <c r="G139" s="35">
        <f t="shared" si="25"/>
        <v>6180</v>
      </c>
      <c r="H139" s="35">
        <f t="shared" si="28"/>
        <v>42.916666666666664</v>
      </c>
      <c r="I139" s="35">
        <f t="shared" si="14"/>
        <v>38.333333333333336</v>
      </c>
      <c r="J139" s="35">
        <v>0</v>
      </c>
      <c r="K139" s="35">
        <v>0</v>
      </c>
      <c r="L139" s="35">
        <f t="shared" si="29"/>
        <v>47.395833333333329</v>
      </c>
    </row>
    <row r="140" spans="1:12" s="17" customFormat="1" ht="25.5" customHeight="1" x14ac:dyDescent="0.25">
      <c r="A140" s="18">
        <v>139</v>
      </c>
      <c r="B140" s="61" t="s">
        <v>81</v>
      </c>
      <c r="C140" s="32" t="s">
        <v>61</v>
      </c>
      <c r="D140" s="33" t="s">
        <v>62</v>
      </c>
      <c r="E140" s="33" t="s">
        <v>63</v>
      </c>
      <c r="F140" s="65">
        <v>515</v>
      </c>
      <c r="G140" s="35">
        <f t="shared" si="25"/>
        <v>6180</v>
      </c>
      <c r="H140" s="35">
        <f t="shared" si="28"/>
        <v>42.916666666666664</v>
      </c>
      <c r="I140" s="35">
        <f>(460/12)*1</f>
        <v>38.333333333333336</v>
      </c>
      <c r="J140" s="35">
        <v>0</v>
      </c>
      <c r="K140" s="35">
        <v>0</v>
      </c>
      <c r="L140" s="35">
        <f t="shared" si="29"/>
        <v>47.395833333333329</v>
      </c>
    </row>
    <row r="141" spans="1:12" s="17" customFormat="1" ht="25.5" customHeight="1" x14ac:dyDescent="0.25">
      <c r="A141" s="18">
        <v>140</v>
      </c>
      <c r="B141" s="37" t="s">
        <v>76</v>
      </c>
      <c r="C141" s="32" t="s">
        <v>61</v>
      </c>
      <c r="D141" s="33" t="s">
        <v>62</v>
      </c>
      <c r="E141" s="33" t="s">
        <v>63</v>
      </c>
      <c r="F141" s="65">
        <v>665</v>
      </c>
      <c r="G141" s="35">
        <f t="shared" si="24"/>
        <v>7980</v>
      </c>
      <c r="H141" s="35">
        <f t="shared" ref="H141:H146" si="30">(F141/12)</f>
        <v>55.416666666666664</v>
      </c>
      <c r="I141" s="35">
        <f t="shared" si="2"/>
        <v>38.333333333333336</v>
      </c>
      <c r="J141" s="35">
        <v>0</v>
      </c>
      <c r="K141" s="35">
        <v>0</v>
      </c>
      <c r="L141" s="35">
        <f t="shared" si="29"/>
        <v>54.6875</v>
      </c>
    </row>
    <row r="142" spans="1:12" s="17" customFormat="1" ht="25.5" customHeight="1" x14ac:dyDescent="0.25">
      <c r="A142" s="18">
        <v>141</v>
      </c>
      <c r="B142" s="39" t="s">
        <v>78</v>
      </c>
      <c r="C142" s="32" t="s">
        <v>61</v>
      </c>
      <c r="D142" s="33" t="s">
        <v>62</v>
      </c>
      <c r="E142" s="33" t="s">
        <v>63</v>
      </c>
      <c r="F142" s="65">
        <v>563.87</v>
      </c>
      <c r="G142" s="35">
        <f t="shared" si="24"/>
        <v>6766.4400000000005</v>
      </c>
      <c r="H142" s="35">
        <f t="shared" si="30"/>
        <v>46.989166666666669</v>
      </c>
      <c r="I142" s="35">
        <f t="shared" si="2"/>
        <v>38.333333333333336</v>
      </c>
      <c r="J142" s="35">
        <v>0</v>
      </c>
      <c r="K142" s="35">
        <v>0</v>
      </c>
      <c r="L142" s="35">
        <f t="shared" si="29"/>
        <v>49.771458333333335</v>
      </c>
    </row>
    <row r="143" spans="1:12" s="17" customFormat="1" ht="25.5" customHeight="1" x14ac:dyDescent="0.25">
      <c r="A143" s="18">
        <v>142</v>
      </c>
      <c r="B143" s="37" t="s">
        <v>79</v>
      </c>
      <c r="C143" s="32" t="s">
        <v>61</v>
      </c>
      <c r="D143" s="33" t="s">
        <v>62</v>
      </c>
      <c r="E143" s="33" t="s">
        <v>63</v>
      </c>
      <c r="F143" s="65">
        <v>515</v>
      </c>
      <c r="G143" s="35">
        <f t="shared" si="24"/>
        <v>6180</v>
      </c>
      <c r="H143" s="35">
        <f t="shared" si="30"/>
        <v>42.916666666666664</v>
      </c>
      <c r="I143" s="35">
        <f t="shared" si="2"/>
        <v>38.333333333333336</v>
      </c>
      <c r="J143" s="35">
        <v>0</v>
      </c>
      <c r="K143" s="35">
        <v>0</v>
      </c>
      <c r="L143" s="35">
        <f t="shared" si="29"/>
        <v>47.395833333333329</v>
      </c>
    </row>
    <row r="144" spans="1:12" s="17" customFormat="1" ht="25.5" customHeight="1" x14ac:dyDescent="0.25">
      <c r="A144" s="18">
        <v>143</v>
      </c>
      <c r="B144" s="41" t="s">
        <v>80</v>
      </c>
      <c r="C144" s="32" t="s">
        <v>61</v>
      </c>
      <c r="D144" s="33" t="s">
        <v>62</v>
      </c>
      <c r="E144" s="33" t="s">
        <v>63</v>
      </c>
      <c r="F144" s="65">
        <v>656.19</v>
      </c>
      <c r="G144" s="35">
        <f t="shared" si="24"/>
        <v>7874.2800000000007</v>
      </c>
      <c r="H144" s="35">
        <f t="shared" si="30"/>
        <v>54.682500000000005</v>
      </c>
      <c r="I144" s="35">
        <f t="shared" si="2"/>
        <v>38.333333333333336</v>
      </c>
      <c r="J144" s="69">
        <v>4.0999999999999996</v>
      </c>
      <c r="K144" s="35">
        <v>0</v>
      </c>
      <c r="L144" s="35">
        <f t="shared" si="29"/>
        <v>56.65090277777778</v>
      </c>
    </row>
    <row r="145" spans="1:12" s="17" customFormat="1" ht="25.5" customHeight="1" x14ac:dyDescent="0.25">
      <c r="A145" s="18">
        <v>144</v>
      </c>
      <c r="B145" s="39" t="s">
        <v>86</v>
      </c>
      <c r="C145" s="32" t="s">
        <v>61</v>
      </c>
      <c r="D145" s="33" t="s">
        <v>62</v>
      </c>
      <c r="E145" s="33" t="s">
        <v>63</v>
      </c>
      <c r="F145" s="65">
        <v>773</v>
      </c>
      <c r="G145" s="35">
        <f t="shared" si="24"/>
        <v>9276</v>
      </c>
      <c r="H145" s="35">
        <f t="shared" si="30"/>
        <v>64.416666666666671</v>
      </c>
      <c r="I145" s="35">
        <f t="shared" si="2"/>
        <v>38.333333333333336</v>
      </c>
      <c r="J145" s="69">
        <v>0</v>
      </c>
      <c r="K145" s="35">
        <v>0</v>
      </c>
      <c r="L145" s="35">
        <f t="shared" si="29"/>
        <v>59.9375</v>
      </c>
    </row>
    <row r="146" spans="1:12" s="17" customFormat="1" ht="25.5" customHeight="1" x14ac:dyDescent="0.25">
      <c r="A146" s="18">
        <v>145</v>
      </c>
      <c r="B146" s="41" t="s">
        <v>90</v>
      </c>
      <c r="C146" s="32" t="s">
        <v>61</v>
      </c>
      <c r="D146" s="33" t="s">
        <v>62</v>
      </c>
      <c r="E146" s="33" t="s">
        <v>63</v>
      </c>
      <c r="F146" s="65">
        <v>515</v>
      </c>
      <c r="G146" s="35">
        <f t="shared" si="24"/>
        <v>6180</v>
      </c>
      <c r="H146" s="35">
        <f t="shared" si="30"/>
        <v>42.916666666666664</v>
      </c>
      <c r="I146" s="35">
        <f t="shared" si="2"/>
        <v>38.333333333333336</v>
      </c>
      <c r="J146" s="69">
        <v>0</v>
      </c>
      <c r="K146" s="35">
        <v>0</v>
      </c>
      <c r="L146" s="35">
        <f t="shared" si="29"/>
        <v>47.395833333333329</v>
      </c>
    </row>
    <row r="147" spans="1:12" s="17" customFormat="1" ht="25.5" customHeight="1" x14ac:dyDescent="0.25">
      <c r="A147" s="18">
        <v>146</v>
      </c>
      <c r="B147" s="42" t="s">
        <v>96</v>
      </c>
      <c r="C147" s="32" t="s">
        <v>61</v>
      </c>
      <c r="D147" s="33" t="s">
        <v>62</v>
      </c>
      <c r="E147" s="33" t="s">
        <v>63</v>
      </c>
      <c r="F147" s="65">
        <v>732</v>
      </c>
      <c r="G147" s="35">
        <f>F147*12</f>
        <v>8784</v>
      </c>
      <c r="H147" s="35">
        <f>(F147/12)</f>
        <v>61</v>
      </c>
      <c r="I147" s="35">
        <f t="shared" si="2"/>
        <v>38.333333333333336</v>
      </c>
      <c r="J147" s="69">
        <v>181.48</v>
      </c>
      <c r="K147" s="35">
        <v>0</v>
      </c>
      <c r="L147" s="35">
        <f t="shared" si="29"/>
        <v>163.80777777777777</v>
      </c>
    </row>
    <row r="148" spans="1:12" s="17" customFormat="1" ht="25.5" customHeight="1" x14ac:dyDescent="0.25">
      <c r="A148" s="18">
        <v>147</v>
      </c>
      <c r="B148" s="41" t="s">
        <v>90</v>
      </c>
      <c r="C148" s="32" t="s">
        <v>61</v>
      </c>
      <c r="D148" s="33" t="s">
        <v>62</v>
      </c>
      <c r="E148" s="33" t="s">
        <v>63</v>
      </c>
      <c r="F148" s="65">
        <v>515</v>
      </c>
      <c r="G148" s="35">
        <f t="shared" si="24"/>
        <v>6180</v>
      </c>
      <c r="H148" s="35">
        <f t="shared" ref="H148:H155" si="31">(F148/12)</f>
        <v>42.916666666666664</v>
      </c>
      <c r="I148" s="35">
        <f>(460/12)*1</f>
        <v>38.333333333333336</v>
      </c>
      <c r="J148" s="69">
        <v>0</v>
      </c>
      <c r="K148" s="35">
        <v>0</v>
      </c>
      <c r="L148" s="35">
        <f t="shared" si="29"/>
        <v>47.395833333333329</v>
      </c>
    </row>
    <row r="149" spans="1:12" s="17" customFormat="1" ht="25.5" customHeight="1" x14ac:dyDescent="0.25">
      <c r="A149" s="18">
        <v>148</v>
      </c>
      <c r="B149" s="39" t="s">
        <v>103</v>
      </c>
      <c r="C149" s="32" t="s">
        <v>61</v>
      </c>
      <c r="D149" s="33" t="s">
        <v>62</v>
      </c>
      <c r="E149" s="33" t="s">
        <v>63</v>
      </c>
      <c r="F149" s="65">
        <v>578</v>
      </c>
      <c r="G149" s="35">
        <f t="shared" si="24"/>
        <v>6936</v>
      </c>
      <c r="H149" s="35">
        <f t="shared" si="31"/>
        <v>48.166666666666664</v>
      </c>
      <c r="I149" s="35">
        <f t="shared" si="9"/>
        <v>38.333333333333336</v>
      </c>
      <c r="J149" s="69">
        <v>0</v>
      </c>
      <c r="K149" s="35">
        <v>0</v>
      </c>
      <c r="L149" s="35">
        <f t="shared" si="29"/>
        <v>50.458333333333329</v>
      </c>
    </row>
    <row r="150" spans="1:12" s="17" customFormat="1" ht="25.5" customHeight="1" x14ac:dyDescent="0.25">
      <c r="A150" s="18">
        <v>149</v>
      </c>
      <c r="B150" s="37" t="s">
        <v>171</v>
      </c>
      <c r="C150" s="32" t="s">
        <v>61</v>
      </c>
      <c r="D150" s="33" t="s">
        <v>62</v>
      </c>
      <c r="E150" s="33" t="s">
        <v>63</v>
      </c>
      <c r="F150" s="65">
        <v>530</v>
      </c>
      <c r="G150" s="35">
        <f>F150*12</f>
        <v>6360</v>
      </c>
      <c r="H150" s="35">
        <f>(F150/12)</f>
        <v>44.166666666666664</v>
      </c>
      <c r="I150" s="35">
        <f t="shared" si="9"/>
        <v>38.333333333333336</v>
      </c>
      <c r="J150" s="69">
        <v>111.7</v>
      </c>
      <c r="K150" s="35">
        <v>0</v>
      </c>
      <c r="L150" s="35">
        <f t="shared" si="29"/>
        <v>113.28333333333333</v>
      </c>
    </row>
    <row r="151" spans="1:12" s="17" customFormat="1" ht="25.5" customHeight="1" x14ac:dyDescent="0.25">
      <c r="A151" s="18">
        <v>150</v>
      </c>
      <c r="B151" s="37" t="s">
        <v>105</v>
      </c>
      <c r="C151" s="32" t="s">
        <v>61</v>
      </c>
      <c r="D151" s="33" t="s">
        <v>62</v>
      </c>
      <c r="E151" s="33" t="s">
        <v>63</v>
      </c>
      <c r="F151" s="65">
        <v>515</v>
      </c>
      <c r="G151" s="35">
        <f t="shared" si="24"/>
        <v>6180</v>
      </c>
      <c r="H151" s="35">
        <f t="shared" si="31"/>
        <v>42.916666666666664</v>
      </c>
      <c r="I151" s="35">
        <f t="shared" si="9"/>
        <v>38.333333333333336</v>
      </c>
      <c r="J151" s="69">
        <v>0</v>
      </c>
      <c r="K151" s="35">
        <v>0</v>
      </c>
      <c r="L151" s="35">
        <f t="shared" si="29"/>
        <v>47.395833333333329</v>
      </c>
    </row>
    <row r="152" spans="1:12" s="17" customFormat="1" ht="25.5" customHeight="1" x14ac:dyDescent="0.25">
      <c r="A152" s="18">
        <v>151</v>
      </c>
      <c r="B152" s="39" t="s">
        <v>109</v>
      </c>
      <c r="C152" s="32" t="s">
        <v>61</v>
      </c>
      <c r="D152" s="33" t="s">
        <v>62</v>
      </c>
      <c r="E152" s="33" t="s">
        <v>63</v>
      </c>
      <c r="F152" s="65">
        <v>608.97</v>
      </c>
      <c r="G152" s="35">
        <f t="shared" si="24"/>
        <v>7307.64</v>
      </c>
      <c r="H152" s="35">
        <f t="shared" si="31"/>
        <v>50.747500000000002</v>
      </c>
      <c r="I152" s="35">
        <f t="shared" si="9"/>
        <v>38.333333333333336</v>
      </c>
      <c r="J152" s="69">
        <v>26.67</v>
      </c>
      <c r="K152" s="35">
        <v>0</v>
      </c>
      <c r="L152" s="35">
        <f t="shared" si="29"/>
        <v>67.521319444444458</v>
      </c>
    </row>
    <row r="153" spans="1:12" s="17" customFormat="1" ht="25.5" customHeight="1" x14ac:dyDescent="0.25">
      <c r="A153" s="18">
        <v>152</v>
      </c>
      <c r="B153" s="60" t="s">
        <v>111</v>
      </c>
      <c r="C153" s="32" t="s">
        <v>61</v>
      </c>
      <c r="D153" s="33" t="s">
        <v>62</v>
      </c>
      <c r="E153" s="33" t="s">
        <v>63</v>
      </c>
      <c r="F153" s="65">
        <v>640</v>
      </c>
      <c r="G153" s="35">
        <f t="shared" ref="G153:G166" si="32">F153*12</f>
        <v>7680</v>
      </c>
      <c r="H153" s="35">
        <f t="shared" si="31"/>
        <v>53.333333333333336</v>
      </c>
      <c r="I153" s="35">
        <f t="shared" si="6"/>
        <v>38.333333333333336</v>
      </c>
      <c r="J153" s="69">
        <v>0</v>
      </c>
      <c r="K153" s="35">
        <v>0</v>
      </c>
      <c r="L153" s="35">
        <f t="shared" si="29"/>
        <v>53.472222222222229</v>
      </c>
    </row>
    <row r="154" spans="1:12" s="17" customFormat="1" ht="25.5" customHeight="1" x14ac:dyDescent="0.25">
      <c r="A154" s="18">
        <v>153</v>
      </c>
      <c r="B154" s="62" t="s">
        <v>109</v>
      </c>
      <c r="C154" s="32" t="s">
        <v>61</v>
      </c>
      <c r="D154" s="33" t="s">
        <v>62</v>
      </c>
      <c r="E154" s="33" t="s">
        <v>63</v>
      </c>
      <c r="F154" s="65">
        <v>614</v>
      </c>
      <c r="G154" s="35">
        <f t="shared" si="32"/>
        <v>7368</v>
      </c>
      <c r="H154" s="35">
        <f t="shared" si="31"/>
        <v>51.166666666666664</v>
      </c>
      <c r="I154" s="35">
        <f t="shared" si="6"/>
        <v>38.333333333333336</v>
      </c>
      <c r="J154" s="69">
        <v>3.84</v>
      </c>
      <c r="K154" s="35">
        <v>0</v>
      </c>
      <c r="L154" s="35">
        <f t="shared" si="29"/>
        <v>54.448333333333331</v>
      </c>
    </row>
    <row r="155" spans="1:12" s="17" customFormat="1" ht="25.5" customHeight="1" x14ac:dyDescent="0.25">
      <c r="A155" s="18">
        <v>154</v>
      </c>
      <c r="B155" s="63" t="s">
        <v>115</v>
      </c>
      <c r="C155" s="32" t="s">
        <v>61</v>
      </c>
      <c r="D155" s="33" t="s">
        <v>62</v>
      </c>
      <c r="E155" s="33" t="s">
        <v>63</v>
      </c>
      <c r="F155" s="65">
        <v>760.97</v>
      </c>
      <c r="G155" s="35">
        <f t="shared" si="32"/>
        <v>9131.64</v>
      </c>
      <c r="H155" s="35">
        <f t="shared" si="31"/>
        <v>63.414166666666667</v>
      </c>
      <c r="I155" s="35">
        <f t="shared" si="6"/>
        <v>38.333333333333336</v>
      </c>
      <c r="J155" s="69">
        <v>78.44</v>
      </c>
      <c r="K155" s="35">
        <v>0</v>
      </c>
      <c r="L155" s="35">
        <f t="shared" si="29"/>
        <v>105.109375</v>
      </c>
    </row>
    <row r="156" spans="1:12" s="17" customFormat="1" ht="25.5" customHeight="1" x14ac:dyDescent="0.25">
      <c r="A156" s="18">
        <v>155</v>
      </c>
      <c r="B156" s="39" t="s">
        <v>120</v>
      </c>
      <c r="C156" s="32" t="s">
        <v>61</v>
      </c>
      <c r="D156" s="33" t="s">
        <v>62</v>
      </c>
      <c r="E156" s="33" t="s">
        <v>63</v>
      </c>
      <c r="F156" s="65">
        <v>515</v>
      </c>
      <c r="G156" s="35">
        <f t="shared" si="32"/>
        <v>6180</v>
      </c>
      <c r="H156" s="35">
        <f t="shared" ref="H156:H161" si="33">(F156/12)</f>
        <v>42.916666666666664</v>
      </c>
      <c r="I156" s="35">
        <f t="shared" si="6"/>
        <v>38.333333333333336</v>
      </c>
      <c r="J156" s="69">
        <v>0</v>
      </c>
      <c r="K156" s="35">
        <v>0</v>
      </c>
      <c r="L156" s="35">
        <f t="shared" si="29"/>
        <v>47.395833333333329</v>
      </c>
    </row>
    <row r="157" spans="1:12" s="17" customFormat="1" ht="25.5" customHeight="1" x14ac:dyDescent="0.25">
      <c r="A157" s="18">
        <v>156</v>
      </c>
      <c r="B157" s="37" t="s">
        <v>128</v>
      </c>
      <c r="C157" s="32" t="s">
        <v>61</v>
      </c>
      <c r="D157" s="33" t="s">
        <v>62</v>
      </c>
      <c r="E157" s="33" t="s">
        <v>63</v>
      </c>
      <c r="F157" s="68">
        <v>676.19</v>
      </c>
      <c r="G157" s="35">
        <f t="shared" si="32"/>
        <v>8114.2800000000007</v>
      </c>
      <c r="H157" s="35">
        <f t="shared" si="33"/>
        <v>56.349166666666669</v>
      </c>
      <c r="I157" s="35">
        <f t="shared" si="5"/>
        <v>38.333333333333336</v>
      </c>
      <c r="J157" s="69">
        <v>105.75</v>
      </c>
      <c r="K157" s="35">
        <v>0</v>
      </c>
      <c r="L157" s="35">
        <f t="shared" si="29"/>
        <v>116.91895833333334</v>
      </c>
    </row>
    <row r="158" spans="1:12" s="17" customFormat="1" ht="25.5" customHeight="1" x14ac:dyDescent="0.25">
      <c r="A158" s="18">
        <v>157</v>
      </c>
      <c r="B158" s="41" t="s">
        <v>80</v>
      </c>
      <c r="C158" s="32" t="s">
        <v>61</v>
      </c>
      <c r="D158" s="33" t="s">
        <v>62</v>
      </c>
      <c r="E158" s="33" t="s">
        <v>63</v>
      </c>
      <c r="F158" s="65">
        <v>656.19</v>
      </c>
      <c r="G158" s="35">
        <f t="shared" si="32"/>
        <v>7874.2800000000007</v>
      </c>
      <c r="H158" s="35">
        <f t="shared" si="33"/>
        <v>54.682500000000005</v>
      </c>
      <c r="I158" s="35">
        <f t="shared" si="5"/>
        <v>38.333333333333336</v>
      </c>
      <c r="J158" s="69">
        <v>136.5</v>
      </c>
      <c r="K158" s="35">
        <v>0</v>
      </c>
      <c r="L158" s="35">
        <f t="shared" si="29"/>
        <v>133.88423611111111</v>
      </c>
    </row>
    <row r="159" spans="1:12" s="17" customFormat="1" ht="25.5" customHeight="1" x14ac:dyDescent="0.25">
      <c r="A159" s="18">
        <v>158</v>
      </c>
      <c r="B159" s="37" t="s">
        <v>113</v>
      </c>
      <c r="C159" s="32" t="s">
        <v>61</v>
      </c>
      <c r="D159" s="33" t="s">
        <v>62</v>
      </c>
      <c r="E159" s="33" t="s">
        <v>63</v>
      </c>
      <c r="F159" s="65">
        <v>603.17999999999995</v>
      </c>
      <c r="G159" s="35">
        <f t="shared" si="32"/>
        <v>7238.16</v>
      </c>
      <c r="H159" s="35">
        <f t="shared" si="33"/>
        <v>50.264999999999993</v>
      </c>
      <c r="I159" s="35">
        <f t="shared" si="5"/>
        <v>38.333333333333336</v>
      </c>
      <c r="J159" s="71">
        <v>36.28</v>
      </c>
      <c r="K159" s="35">
        <v>0</v>
      </c>
      <c r="L159" s="35">
        <f t="shared" si="29"/>
        <v>72.845694444444433</v>
      </c>
    </row>
    <row r="160" spans="1:12" s="17" customFormat="1" ht="25.5" customHeight="1" x14ac:dyDescent="0.25">
      <c r="A160" s="18">
        <v>159</v>
      </c>
      <c r="B160" s="39" t="s">
        <v>115</v>
      </c>
      <c r="C160" s="32" t="s">
        <v>61</v>
      </c>
      <c r="D160" s="33" t="s">
        <v>62</v>
      </c>
      <c r="E160" s="33" t="s">
        <v>63</v>
      </c>
      <c r="F160" s="65">
        <v>785.7</v>
      </c>
      <c r="G160" s="35">
        <f>F160*12</f>
        <v>9428.4000000000015</v>
      </c>
      <c r="H160" s="35">
        <f>(F160/12)</f>
        <v>65.475000000000009</v>
      </c>
      <c r="I160" s="35">
        <f t="shared" si="5"/>
        <v>38.333333333333336</v>
      </c>
      <c r="J160" s="69">
        <v>137.34</v>
      </c>
      <c r="K160" s="35">
        <v>0</v>
      </c>
      <c r="L160" s="35">
        <f t="shared" si="29"/>
        <v>140.66986111111112</v>
      </c>
    </row>
    <row r="161" spans="1:12" s="17" customFormat="1" ht="25.5" customHeight="1" x14ac:dyDescent="0.25">
      <c r="A161" s="18">
        <v>160</v>
      </c>
      <c r="B161" s="42" t="s">
        <v>129</v>
      </c>
      <c r="C161" s="32" t="s">
        <v>61</v>
      </c>
      <c r="D161" s="33" t="s">
        <v>62</v>
      </c>
      <c r="E161" s="33" t="s">
        <v>63</v>
      </c>
      <c r="F161" s="65">
        <v>782.73</v>
      </c>
      <c r="G161" s="35">
        <f t="shared" si="32"/>
        <v>9392.76</v>
      </c>
      <c r="H161" s="35">
        <f t="shared" si="33"/>
        <v>65.227500000000006</v>
      </c>
      <c r="I161" s="35">
        <f t="shared" si="5"/>
        <v>38.333333333333336</v>
      </c>
      <c r="J161" s="69">
        <v>0</v>
      </c>
      <c r="K161" s="35">
        <v>0</v>
      </c>
      <c r="L161" s="35">
        <f t="shared" si="29"/>
        <v>60.410486111111112</v>
      </c>
    </row>
    <row r="162" spans="1:12" s="17" customFormat="1" ht="25.5" customHeight="1" x14ac:dyDescent="0.25">
      <c r="A162" s="18">
        <v>161</v>
      </c>
      <c r="B162" s="64" t="s">
        <v>134</v>
      </c>
      <c r="C162" s="32" t="s">
        <v>61</v>
      </c>
      <c r="D162" s="33" t="s">
        <v>62</v>
      </c>
      <c r="E162" s="33" t="s">
        <v>63</v>
      </c>
      <c r="F162" s="65">
        <v>515</v>
      </c>
      <c r="G162" s="35">
        <f t="shared" si="32"/>
        <v>6180</v>
      </c>
      <c r="H162" s="35">
        <f t="shared" ref="H162:H167" si="34">(F162/12)</f>
        <v>42.916666666666664</v>
      </c>
      <c r="I162" s="35">
        <f t="shared" si="5"/>
        <v>38.333333333333336</v>
      </c>
      <c r="J162" s="69">
        <v>134.96</v>
      </c>
      <c r="K162" s="35">
        <v>0</v>
      </c>
      <c r="L162" s="35">
        <f t="shared" si="29"/>
        <v>126.12250000000002</v>
      </c>
    </row>
    <row r="163" spans="1:12" s="17" customFormat="1" ht="25.5" customHeight="1" x14ac:dyDescent="0.25">
      <c r="A163" s="18">
        <v>162</v>
      </c>
      <c r="B163" s="39" t="s">
        <v>115</v>
      </c>
      <c r="C163" s="32" t="s">
        <v>61</v>
      </c>
      <c r="D163" s="33" t="s">
        <v>62</v>
      </c>
      <c r="E163" s="33" t="s">
        <v>63</v>
      </c>
      <c r="F163" s="65">
        <v>778.31</v>
      </c>
      <c r="G163" s="35">
        <f t="shared" si="32"/>
        <v>9339.7199999999993</v>
      </c>
      <c r="H163" s="35">
        <f t="shared" si="34"/>
        <v>64.859166666666667</v>
      </c>
      <c r="I163" s="35">
        <f t="shared" si="5"/>
        <v>38.333333333333336</v>
      </c>
      <c r="J163" s="69">
        <v>31.69</v>
      </c>
      <c r="K163" s="35">
        <v>0</v>
      </c>
      <c r="L163" s="35">
        <f t="shared" si="29"/>
        <v>78.681458333333339</v>
      </c>
    </row>
    <row r="164" spans="1:12" s="17" customFormat="1" ht="25.5" customHeight="1" x14ac:dyDescent="0.25">
      <c r="A164" s="18">
        <v>163</v>
      </c>
      <c r="B164" s="59" t="s">
        <v>140</v>
      </c>
      <c r="C164" s="32" t="s">
        <v>61</v>
      </c>
      <c r="D164" s="33" t="s">
        <v>62</v>
      </c>
      <c r="E164" s="33" t="s">
        <v>63</v>
      </c>
      <c r="F164" s="65">
        <v>561</v>
      </c>
      <c r="G164" s="35">
        <f t="shared" si="32"/>
        <v>6732</v>
      </c>
      <c r="H164" s="35">
        <f t="shared" si="34"/>
        <v>46.75</v>
      </c>
      <c r="I164" s="35">
        <f t="shared" si="7"/>
        <v>38.333333333333336</v>
      </c>
      <c r="J164" s="69">
        <v>110.35</v>
      </c>
      <c r="K164" s="35">
        <v>0</v>
      </c>
      <c r="L164" s="35">
        <f t="shared" si="29"/>
        <v>114.00277777777778</v>
      </c>
    </row>
    <row r="165" spans="1:12" s="17" customFormat="1" ht="25.5" customHeight="1" x14ac:dyDescent="0.25">
      <c r="A165" s="18">
        <v>164</v>
      </c>
      <c r="B165" s="60" t="s">
        <v>141</v>
      </c>
      <c r="C165" s="32" t="s">
        <v>61</v>
      </c>
      <c r="D165" s="33" t="s">
        <v>62</v>
      </c>
      <c r="E165" s="33" t="s">
        <v>63</v>
      </c>
      <c r="F165" s="65">
        <v>540</v>
      </c>
      <c r="G165" s="35">
        <f t="shared" si="32"/>
        <v>6480</v>
      </c>
      <c r="H165" s="35">
        <f t="shared" si="34"/>
        <v>45</v>
      </c>
      <c r="I165" s="35">
        <f t="shared" si="7"/>
        <v>38.333333333333336</v>
      </c>
      <c r="J165" s="69">
        <v>36</v>
      </c>
      <c r="K165" s="35">
        <v>0</v>
      </c>
      <c r="L165" s="35">
        <f t="shared" si="29"/>
        <v>69.611111111111114</v>
      </c>
    </row>
    <row r="166" spans="1:12" s="17" customFormat="1" ht="25.5" customHeight="1" x14ac:dyDescent="0.25">
      <c r="A166" s="18">
        <v>165</v>
      </c>
      <c r="B166" s="37" t="s">
        <v>142</v>
      </c>
      <c r="C166" s="32" t="s">
        <v>61</v>
      </c>
      <c r="D166" s="33" t="s">
        <v>62</v>
      </c>
      <c r="E166" s="33" t="s">
        <v>63</v>
      </c>
      <c r="F166" s="65">
        <v>543.4</v>
      </c>
      <c r="G166" s="35">
        <f t="shared" si="32"/>
        <v>6520.7999999999993</v>
      </c>
      <c r="H166" s="35">
        <f t="shared" si="34"/>
        <v>45.283333333333331</v>
      </c>
      <c r="I166" s="35">
        <f t="shared" si="7"/>
        <v>38.333333333333336</v>
      </c>
      <c r="J166" s="69">
        <v>31.64</v>
      </c>
      <c r="K166" s="35">
        <v>0</v>
      </c>
      <c r="L166" s="35">
        <f t="shared" si="29"/>
        <v>67.233055555555566</v>
      </c>
    </row>
    <row r="167" spans="1:12" s="17" customFormat="1" ht="25.5" customHeight="1" x14ac:dyDescent="0.25">
      <c r="A167" s="18">
        <v>166</v>
      </c>
      <c r="B167" s="59" t="s">
        <v>143</v>
      </c>
      <c r="C167" s="32" t="s">
        <v>61</v>
      </c>
      <c r="D167" s="33" t="s">
        <v>62</v>
      </c>
      <c r="E167" s="33" t="s">
        <v>63</v>
      </c>
      <c r="F167" s="65">
        <v>764.88</v>
      </c>
      <c r="G167" s="35">
        <f>F167*12</f>
        <v>9178.56</v>
      </c>
      <c r="H167" s="35">
        <f t="shared" si="34"/>
        <v>63.74</v>
      </c>
      <c r="I167" s="35">
        <f t="shared" si="7"/>
        <v>38.333333333333336</v>
      </c>
      <c r="J167" s="69">
        <v>0</v>
      </c>
      <c r="K167" s="35">
        <v>0</v>
      </c>
      <c r="L167" s="35">
        <f t="shared" si="29"/>
        <v>59.542777777777786</v>
      </c>
    </row>
    <row r="168" spans="1:12" s="17" customFormat="1" ht="25.5" customHeight="1" x14ac:dyDescent="0.25">
      <c r="A168" s="18">
        <v>167</v>
      </c>
      <c r="B168" s="41" t="s">
        <v>134</v>
      </c>
      <c r="C168" s="32" t="s">
        <v>61</v>
      </c>
      <c r="D168" s="33" t="s">
        <v>62</v>
      </c>
      <c r="E168" s="33" t="s">
        <v>63</v>
      </c>
      <c r="F168" s="65">
        <v>515</v>
      </c>
      <c r="G168" s="35">
        <f t="shared" ref="G168:G179" si="35">F168*12</f>
        <v>6180</v>
      </c>
      <c r="H168" s="35">
        <f t="shared" ref="H168:H171" si="36">(F168/12)</f>
        <v>42.916666666666664</v>
      </c>
      <c r="I168" s="35">
        <f t="shared" si="7"/>
        <v>38.333333333333336</v>
      </c>
      <c r="J168" s="69">
        <v>182.14</v>
      </c>
      <c r="K168" s="35">
        <v>0</v>
      </c>
      <c r="L168" s="35">
        <f t="shared" si="29"/>
        <v>153.64416666666668</v>
      </c>
    </row>
    <row r="169" spans="1:12" s="17" customFormat="1" ht="25.5" customHeight="1" x14ac:dyDescent="0.25">
      <c r="A169" s="18">
        <v>168</v>
      </c>
      <c r="B169" s="41" t="s">
        <v>144</v>
      </c>
      <c r="C169" s="32" t="s">
        <v>61</v>
      </c>
      <c r="D169" s="33" t="s">
        <v>62</v>
      </c>
      <c r="E169" s="33" t="s">
        <v>63</v>
      </c>
      <c r="F169" s="65">
        <v>590</v>
      </c>
      <c r="G169" s="35">
        <f t="shared" si="35"/>
        <v>7080</v>
      </c>
      <c r="H169" s="35">
        <f t="shared" si="36"/>
        <v>49.166666666666664</v>
      </c>
      <c r="I169" s="35">
        <f t="shared" si="7"/>
        <v>38.333333333333336</v>
      </c>
      <c r="J169" s="71">
        <v>138.99</v>
      </c>
      <c r="K169" s="35">
        <v>0</v>
      </c>
      <c r="L169" s="35">
        <f t="shared" si="29"/>
        <v>132.11916666666667</v>
      </c>
    </row>
    <row r="170" spans="1:12" s="17" customFormat="1" ht="25.5" customHeight="1" x14ac:dyDescent="0.25">
      <c r="A170" s="18">
        <v>169</v>
      </c>
      <c r="B170" s="59" t="s">
        <v>147</v>
      </c>
      <c r="C170" s="32" t="s">
        <v>61</v>
      </c>
      <c r="D170" s="33" t="s">
        <v>62</v>
      </c>
      <c r="E170" s="33" t="s">
        <v>63</v>
      </c>
      <c r="F170" s="65">
        <v>578</v>
      </c>
      <c r="G170" s="35">
        <f t="shared" si="35"/>
        <v>6936</v>
      </c>
      <c r="H170" s="35">
        <f t="shared" si="36"/>
        <v>48.166666666666664</v>
      </c>
      <c r="I170" s="35">
        <f t="shared" si="11"/>
        <v>38.333333333333336</v>
      </c>
      <c r="J170" s="69">
        <v>0</v>
      </c>
      <c r="K170" s="35">
        <v>0</v>
      </c>
      <c r="L170" s="35">
        <f t="shared" si="29"/>
        <v>50.458333333333329</v>
      </c>
    </row>
    <row r="171" spans="1:12" s="17" customFormat="1" ht="25.5" customHeight="1" x14ac:dyDescent="0.25">
      <c r="A171" s="18">
        <v>170</v>
      </c>
      <c r="B171" s="41" t="s">
        <v>90</v>
      </c>
      <c r="C171" s="32" t="s">
        <v>61</v>
      </c>
      <c r="D171" s="33" t="s">
        <v>62</v>
      </c>
      <c r="E171" s="33" t="s">
        <v>63</v>
      </c>
      <c r="F171" s="65">
        <v>515</v>
      </c>
      <c r="G171" s="35">
        <f t="shared" si="35"/>
        <v>6180</v>
      </c>
      <c r="H171" s="35">
        <f t="shared" si="36"/>
        <v>42.916666666666664</v>
      </c>
      <c r="I171" s="35">
        <f t="shared" si="11"/>
        <v>38.333333333333336</v>
      </c>
      <c r="J171" s="69">
        <v>0</v>
      </c>
      <c r="K171" s="35">
        <v>0</v>
      </c>
      <c r="L171" s="35">
        <f t="shared" si="29"/>
        <v>47.395833333333329</v>
      </c>
    </row>
    <row r="172" spans="1:12" s="17" customFormat="1" ht="25.5" customHeight="1" x14ac:dyDescent="0.25">
      <c r="A172" s="18">
        <v>171</v>
      </c>
      <c r="B172" s="37" t="s">
        <v>81</v>
      </c>
      <c r="C172" s="32" t="s">
        <v>61</v>
      </c>
      <c r="D172" s="33" t="s">
        <v>62</v>
      </c>
      <c r="E172" s="33" t="s">
        <v>63</v>
      </c>
      <c r="F172" s="65">
        <v>675</v>
      </c>
      <c r="G172" s="35">
        <f t="shared" si="35"/>
        <v>8100</v>
      </c>
      <c r="H172" s="35">
        <f t="shared" ref="H172:H179" si="37">(F172/12)</f>
        <v>56.25</v>
      </c>
      <c r="I172" s="35">
        <f t="shared" si="8"/>
        <v>38.333333333333336</v>
      </c>
      <c r="J172" s="69">
        <v>0</v>
      </c>
      <c r="K172" s="35">
        <v>0</v>
      </c>
      <c r="L172" s="35">
        <f t="shared" si="29"/>
        <v>55.173611111111121</v>
      </c>
    </row>
    <row r="173" spans="1:12" s="17" customFormat="1" ht="25.5" customHeight="1" x14ac:dyDescent="0.25">
      <c r="A173" s="18">
        <v>172</v>
      </c>
      <c r="B173" s="37" t="s">
        <v>171</v>
      </c>
      <c r="C173" s="32" t="s">
        <v>170</v>
      </c>
      <c r="D173" s="33" t="s">
        <v>62</v>
      </c>
      <c r="E173" s="33" t="s">
        <v>63</v>
      </c>
      <c r="F173" s="65">
        <v>530</v>
      </c>
      <c r="G173" s="35">
        <f>F173*12</f>
        <v>6360</v>
      </c>
      <c r="H173" s="35">
        <f>(F173/12)</f>
        <v>44.166666666666664</v>
      </c>
      <c r="I173" s="35">
        <f t="shared" si="8"/>
        <v>38.333333333333336</v>
      </c>
      <c r="J173" s="69">
        <v>0</v>
      </c>
      <c r="K173" s="35">
        <v>0</v>
      </c>
      <c r="L173" s="35">
        <f t="shared" si="29"/>
        <v>48.125</v>
      </c>
    </row>
    <row r="174" spans="1:12" s="17" customFormat="1" ht="25.5" customHeight="1" x14ac:dyDescent="0.25">
      <c r="A174" s="18">
        <v>173</v>
      </c>
      <c r="B174" s="37" t="s">
        <v>81</v>
      </c>
      <c r="C174" s="32" t="s">
        <v>61</v>
      </c>
      <c r="D174" s="33" t="s">
        <v>62</v>
      </c>
      <c r="E174" s="33" t="s">
        <v>63</v>
      </c>
      <c r="F174" s="65">
        <v>515</v>
      </c>
      <c r="G174" s="35">
        <f t="shared" si="35"/>
        <v>6180</v>
      </c>
      <c r="H174" s="35">
        <f t="shared" si="37"/>
        <v>42.916666666666664</v>
      </c>
      <c r="I174" s="35">
        <f t="shared" si="8"/>
        <v>38.333333333333336</v>
      </c>
      <c r="J174" s="71">
        <v>38.700000000000003</v>
      </c>
      <c r="K174" s="35">
        <v>0</v>
      </c>
      <c r="L174" s="35">
        <f t="shared" si="29"/>
        <v>69.970833333333331</v>
      </c>
    </row>
    <row r="175" spans="1:12" s="17" customFormat="1" ht="25.5" customHeight="1" x14ac:dyDescent="0.25">
      <c r="A175" s="18">
        <v>174</v>
      </c>
      <c r="B175" s="37" t="s">
        <v>81</v>
      </c>
      <c r="C175" s="32" t="s">
        <v>61</v>
      </c>
      <c r="D175" s="33" t="s">
        <v>62</v>
      </c>
      <c r="E175" s="33" t="s">
        <v>63</v>
      </c>
      <c r="F175" s="65">
        <f>548.57+12.43</f>
        <v>561</v>
      </c>
      <c r="G175" s="35">
        <f t="shared" si="35"/>
        <v>6732</v>
      </c>
      <c r="H175" s="35">
        <f t="shared" si="37"/>
        <v>46.75</v>
      </c>
      <c r="I175" s="35">
        <f t="shared" si="8"/>
        <v>38.333333333333336</v>
      </c>
      <c r="J175" s="69">
        <v>212.19</v>
      </c>
      <c r="K175" s="35">
        <v>0</v>
      </c>
      <c r="L175" s="35">
        <f t="shared" si="29"/>
        <v>173.40944444444443</v>
      </c>
    </row>
    <row r="176" spans="1:12" s="17" customFormat="1" ht="25.5" customHeight="1" x14ac:dyDescent="0.25">
      <c r="A176" s="18">
        <v>175</v>
      </c>
      <c r="B176" s="61" t="s">
        <v>154</v>
      </c>
      <c r="C176" s="32" t="s">
        <v>61</v>
      </c>
      <c r="D176" s="33" t="s">
        <v>62</v>
      </c>
      <c r="E176" s="33" t="s">
        <v>63</v>
      </c>
      <c r="F176" s="65">
        <v>565.61</v>
      </c>
      <c r="G176" s="35">
        <f t="shared" si="35"/>
        <v>6787.32</v>
      </c>
      <c r="H176" s="35">
        <f t="shared" si="37"/>
        <v>47.134166666666665</v>
      </c>
      <c r="I176" s="35">
        <f t="shared" si="14"/>
        <v>38.333333333333336</v>
      </c>
      <c r="J176" s="69">
        <v>143.87</v>
      </c>
      <c r="K176" s="35">
        <v>0</v>
      </c>
      <c r="L176" s="35">
        <f t="shared" si="29"/>
        <v>133.78020833333335</v>
      </c>
    </row>
    <row r="177" spans="1:31" s="17" customFormat="1" ht="25.5" customHeight="1" x14ac:dyDescent="0.25">
      <c r="A177" s="18">
        <v>176</v>
      </c>
      <c r="B177" s="41" t="s">
        <v>123</v>
      </c>
      <c r="C177" s="32" t="s">
        <v>61</v>
      </c>
      <c r="D177" s="33" t="s">
        <v>62</v>
      </c>
      <c r="E177" s="33" t="s">
        <v>63</v>
      </c>
      <c r="F177" s="65">
        <v>614</v>
      </c>
      <c r="G177" s="35">
        <f t="shared" si="35"/>
        <v>7368</v>
      </c>
      <c r="H177" s="35">
        <f t="shared" si="37"/>
        <v>51.166666666666664</v>
      </c>
      <c r="I177" s="35">
        <f t="shared" si="14"/>
        <v>38.333333333333336</v>
      </c>
      <c r="J177" s="69">
        <v>122.88</v>
      </c>
      <c r="K177" s="35">
        <v>0</v>
      </c>
      <c r="L177" s="35">
        <f t="shared" si="29"/>
        <v>123.88833333333334</v>
      </c>
    </row>
    <row r="178" spans="1:31" s="17" customFormat="1" ht="25.5" customHeight="1" x14ac:dyDescent="0.25">
      <c r="A178" s="18">
        <v>177</v>
      </c>
      <c r="B178" s="59" t="s">
        <v>157</v>
      </c>
      <c r="C178" s="32" t="s">
        <v>61</v>
      </c>
      <c r="D178" s="33" t="s">
        <v>62</v>
      </c>
      <c r="E178" s="33" t="s">
        <v>63</v>
      </c>
      <c r="F178" s="65">
        <v>693.03</v>
      </c>
      <c r="G178" s="35">
        <f t="shared" si="35"/>
        <v>8316.36</v>
      </c>
      <c r="H178" s="35">
        <f t="shared" si="37"/>
        <v>57.752499999999998</v>
      </c>
      <c r="I178" s="35">
        <f t="shared" si="14"/>
        <v>38.333333333333336</v>
      </c>
      <c r="J178" s="69">
        <v>54.92</v>
      </c>
      <c r="K178" s="35">
        <v>0</v>
      </c>
      <c r="L178" s="35">
        <f t="shared" si="29"/>
        <v>88.086736111111108</v>
      </c>
    </row>
    <row r="179" spans="1:31" s="17" customFormat="1" ht="25.5" customHeight="1" x14ac:dyDescent="0.25">
      <c r="A179" s="18">
        <v>178</v>
      </c>
      <c r="B179" s="41" t="s">
        <v>159</v>
      </c>
      <c r="C179" s="32" t="s">
        <v>61</v>
      </c>
      <c r="D179" s="33" t="s">
        <v>62</v>
      </c>
      <c r="E179" s="33" t="s">
        <v>63</v>
      </c>
      <c r="F179" s="65">
        <v>578</v>
      </c>
      <c r="G179" s="35">
        <f t="shared" si="35"/>
        <v>6936</v>
      </c>
      <c r="H179" s="35">
        <f t="shared" si="37"/>
        <v>48.166666666666664</v>
      </c>
      <c r="I179" s="35">
        <f>(460/12)*1</f>
        <v>38.333333333333336</v>
      </c>
      <c r="J179" s="69">
        <v>43.38</v>
      </c>
      <c r="K179" s="35">
        <v>0</v>
      </c>
      <c r="L179" s="35">
        <f t="shared" si="29"/>
        <v>75.763333333333321</v>
      </c>
    </row>
    <row r="180" spans="1:31" s="17" customFormat="1" ht="25.5" customHeight="1" x14ac:dyDescent="0.25">
      <c r="A180" s="18">
        <v>179</v>
      </c>
      <c r="B180" s="54" t="s">
        <v>178</v>
      </c>
      <c r="C180" s="55" t="s">
        <v>177</v>
      </c>
      <c r="D180" s="33" t="s">
        <v>110</v>
      </c>
      <c r="E180" s="33" t="s">
        <v>63</v>
      </c>
      <c r="F180" s="43">
        <v>460</v>
      </c>
      <c r="G180" s="35">
        <f>F180*12</f>
        <v>5520</v>
      </c>
      <c r="H180" s="56" t="s">
        <v>63</v>
      </c>
      <c r="I180" s="56" t="s">
        <v>63</v>
      </c>
      <c r="J180" s="56" t="s">
        <v>63</v>
      </c>
      <c r="K180" s="56" t="s">
        <v>63</v>
      </c>
      <c r="L180" s="35">
        <f>(SUM(H180:K180)/12)*2</f>
        <v>0</v>
      </c>
    </row>
    <row r="181" spans="1:31" s="17" customFormat="1" ht="27.75" customHeight="1" x14ac:dyDescent="0.25">
      <c r="A181" s="18">
        <v>180</v>
      </c>
      <c r="B181" s="39" t="s">
        <v>207</v>
      </c>
      <c r="C181" s="32" t="s">
        <v>201</v>
      </c>
      <c r="D181" s="33" t="s">
        <v>110</v>
      </c>
      <c r="E181" s="33" t="s">
        <v>63</v>
      </c>
      <c r="F181" s="43">
        <v>832.6</v>
      </c>
      <c r="G181" s="35">
        <f>F181*12</f>
        <v>9991.2000000000007</v>
      </c>
      <c r="H181" s="56" t="s">
        <v>63</v>
      </c>
      <c r="I181" s="56" t="s">
        <v>63</v>
      </c>
      <c r="J181" s="56" t="s">
        <v>63</v>
      </c>
      <c r="K181" s="56" t="s">
        <v>63</v>
      </c>
      <c r="L181" s="35">
        <f>(SUM(H181:K181)/12)*2</f>
        <v>0</v>
      </c>
    </row>
    <row r="182" spans="1:31" s="17" customFormat="1" ht="25.5" customHeight="1" x14ac:dyDescent="0.25">
      <c r="A182" s="18">
        <v>181</v>
      </c>
      <c r="B182" s="37" t="s">
        <v>172</v>
      </c>
      <c r="C182" s="32" t="s">
        <v>201</v>
      </c>
      <c r="D182" s="33" t="s">
        <v>110</v>
      </c>
      <c r="E182" s="33" t="s">
        <v>63</v>
      </c>
      <c r="F182" s="34">
        <v>1086</v>
      </c>
      <c r="G182" s="35">
        <f>F182*12</f>
        <v>13032</v>
      </c>
      <c r="H182" s="56" t="s">
        <v>63</v>
      </c>
      <c r="I182" s="56" t="s">
        <v>63</v>
      </c>
      <c r="J182" s="56" t="s">
        <v>63</v>
      </c>
      <c r="K182" s="56" t="s">
        <v>63</v>
      </c>
      <c r="L182" s="35">
        <f>(SUM(H182:K182)/12)*2</f>
        <v>0</v>
      </c>
    </row>
    <row r="183" spans="1:31" s="17" customFormat="1" ht="31.5" customHeight="1" x14ac:dyDescent="0.25">
      <c r="A183" s="84" t="s">
        <v>160</v>
      </c>
      <c r="B183" s="84"/>
      <c r="C183" s="19"/>
      <c r="D183" s="19"/>
      <c r="E183" s="19"/>
      <c r="F183" s="20">
        <f t="shared" ref="F183:L183" si="38">SUM(F2:F182)</f>
        <v>139897.15</v>
      </c>
      <c r="G183" s="20">
        <f t="shared" si="38"/>
        <v>1678765.8</v>
      </c>
      <c r="H183" s="20">
        <f t="shared" si="38"/>
        <v>11605.545833333323</v>
      </c>
      <c r="I183" s="20">
        <f t="shared" si="38"/>
        <v>6822.0555555555402</v>
      </c>
      <c r="J183" s="20">
        <f>SUM(J2:J182)</f>
        <v>6090.02</v>
      </c>
      <c r="K183" s="20">
        <f t="shared" si="38"/>
        <v>1991</v>
      </c>
      <c r="L183" s="20">
        <f t="shared" si="38"/>
        <v>15463.362476851868</v>
      </c>
    </row>
    <row r="184" spans="1:31" ht="34.5" customHeight="1" x14ac:dyDescent="0.25">
      <c r="A184" s="74" t="s">
        <v>161</v>
      </c>
      <c r="B184" s="75"/>
      <c r="C184" s="75"/>
      <c r="D184" s="75"/>
      <c r="E184" s="75"/>
      <c r="F184" s="75"/>
      <c r="G184" s="75"/>
      <c r="H184" s="76"/>
      <c r="I184" s="83" t="s">
        <v>203</v>
      </c>
      <c r="J184" s="78"/>
      <c r="K184" s="78"/>
      <c r="L184" s="79"/>
    </row>
    <row r="185" spans="1:31" ht="34.5" customHeight="1" x14ac:dyDescent="0.25">
      <c r="A185" s="74" t="s">
        <v>162</v>
      </c>
      <c r="B185" s="75"/>
      <c r="C185" s="75"/>
      <c r="D185" s="75"/>
      <c r="E185" s="75"/>
      <c r="F185" s="75"/>
      <c r="G185" s="75"/>
      <c r="H185" s="76"/>
      <c r="I185" s="80" t="s">
        <v>29</v>
      </c>
      <c r="J185" s="78"/>
      <c r="K185" s="78"/>
      <c r="L185" s="79"/>
    </row>
    <row r="186" spans="1:31" ht="34.5" customHeight="1" x14ac:dyDescent="0.25">
      <c r="A186" s="74" t="s">
        <v>163</v>
      </c>
      <c r="B186" s="75"/>
      <c r="C186" s="75"/>
      <c r="D186" s="75"/>
      <c r="E186" s="75"/>
      <c r="F186" s="75"/>
      <c r="G186" s="75"/>
      <c r="H186" s="76"/>
      <c r="I186" s="77" t="s">
        <v>179</v>
      </c>
      <c r="J186" s="81"/>
      <c r="K186" s="81"/>
      <c r="L186" s="82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1:31" ht="34.5" customHeight="1" x14ac:dyDescent="0.25">
      <c r="A187" s="74" t="s">
        <v>164</v>
      </c>
      <c r="B187" s="75"/>
      <c r="C187" s="75"/>
      <c r="D187" s="75"/>
      <c r="E187" s="75"/>
      <c r="F187" s="75"/>
      <c r="G187" s="75"/>
      <c r="H187" s="76"/>
      <c r="I187" s="83" t="s">
        <v>204</v>
      </c>
      <c r="J187" s="78"/>
      <c r="K187" s="78"/>
      <c r="L187" s="79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ht="34.5" customHeight="1" x14ac:dyDescent="0.25">
      <c r="A188" s="74" t="s">
        <v>165</v>
      </c>
      <c r="B188" s="75"/>
      <c r="C188" s="75"/>
      <c r="D188" s="75"/>
      <c r="E188" s="75"/>
      <c r="F188" s="75"/>
      <c r="G188" s="75"/>
      <c r="H188" s="76"/>
      <c r="I188" s="85" t="s">
        <v>180</v>
      </c>
      <c r="J188" s="86"/>
      <c r="K188" s="86"/>
      <c r="L188" s="87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ht="34.5" customHeight="1" x14ac:dyDescent="0.25">
      <c r="A189" s="74" t="s">
        <v>166</v>
      </c>
      <c r="B189" s="75"/>
      <c r="C189" s="75"/>
      <c r="D189" s="75"/>
      <c r="E189" s="75"/>
      <c r="F189" s="75"/>
      <c r="G189" s="75"/>
      <c r="H189" s="76"/>
      <c r="I189" s="77" t="s">
        <v>181</v>
      </c>
      <c r="J189" s="78"/>
      <c r="K189" s="78"/>
      <c r="L189" s="7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ht="12.75" customHeight="1" x14ac:dyDescent="0.25">
      <c r="A190" s="21"/>
      <c r="B190" s="22"/>
      <c r="C190" s="22"/>
      <c r="D190" s="22"/>
      <c r="E190" s="22"/>
      <c r="F190" s="22"/>
      <c r="G190" s="17"/>
      <c r="H190" s="17"/>
      <c r="I190" s="17"/>
      <c r="J190" s="17"/>
      <c r="K190" s="17"/>
      <c r="L190" s="17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17" customFormat="1" x14ac:dyDescent="0.25">
      <c r="A191" s="23" t="s">
        <v>167</v>
      </c>
      <c r="B191" s="24"/>
    </row>
    <row r="192" spans="1:31" s="17" customFormat="1" x14ac:dyDescent="0.25">
      <c r="A192" s="25" t="s">
        <v>168</v>
      </c>
      <c r="B192" s="26"/>
      <c r="C192" s="25"/>
      <c r="D192" s="25"/>
    </row>
    <row r="193" spans="1:4" s="17" customFormat="1" x14ac:dyDescent="0.25">
      <c r="A193" s="25" t="s">
        <v>169</v>
      </c>
      <c r="B193" s="26"/>
      <c r="C193" s="25"/>
      <c r="D193" s="25"/>
    </row>
    <row r="194" spans="1:4" s="17" customFormat="1" x14ac:dyDescent="0.25">
      <c r="B194" s="24"/>
    </row>
    <row r="195" spans="1:4" s="17" customFormat="1" x14ac:dyDescent="0.25">
      <c r="B195" s="24"/>
    </row>
  </sheetData>
  <mergeCells count="13">
    <mergeCell ref="A183:B183"/>
    <mergeCell ref="A184:H184"/>
    <mergeCell ref="I184:L184"/>
    <mergeCell ref="A188:H188"/>
    <mergeCell ref="I188:L188"/>
    <mergeCell ref="A189:H189"/>
    <mergeCell ref="I189:L189"/>
    <mergeCell ref="A185:H185"/>
    <mergeCell ref="I185:L185"/>
    <mergeCell ref="A186:H186"/>
    <mergeCell ref="I186:L186"/>
    <mergeCell ref="A187:H187"/>
    <mergeCell ref="I187:L187"/>
  </mergeCells>
  <phoneticPr fontId="25" type="noConversion"/>
  <hyperlinks>
    <hyperlink ref="I188" r:id="rId1" display="gestionfinanciera@gadzaruma.gob.ec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opLeftCell="D1" workbookViewId="0">
      <selection sqref="A1:L1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19.85546875" bestFit="1" customWidth="1"/>
    <col min="5" max="5" width="27.7109375" customWidth="1"/>
    <col min="6" max="6" width="24.140625" bestFit="1" customWidth="1"/>
    <col min="7" max="7" width="17.5703125" bestFit="1" customWidth="1"/>
    <col min="8" max="8" width="16.28515625" bestFit="1" customWidth="1"/>
    <col min="9" max="9" width="15.140625" bestFit="1" customWidth="1"/>
    <col min="10" max="10" width="22.28515625" bestFit="1" customWidth="1"/>
    <col min="11" max="11" width="15" bestFit="1" customWidth="1"/>
    <col min="12" max="12" width="14.5703125" bestFit="1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12</v>
      </c>
      <c r="C2" s="6" t="s">
        <v>13</v>
      </c>
      <c r="D2" s="6">
        <v>2210</v>
      </c>
      <c r="E2" s="6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19</v>
      </c>
      <c r="L2" s="7" t="s">
        <v>20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21</v>
      </c>
      <c r="C3" s="6" t="s">
        <v>22</v>
      </c>
      <c r="D3" s="6">
        <v>3220</v>
      </c>
      <c r="E3" s="6">
        <v>1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19</v>
      </c>
      <c r="K3" s="7" t="s">
        <v>19</v>
      </c>
      <c r="L3" s="7" t="s">
        <v>20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27</v>
      </c>
      <c r="B1" s="28">
        <v>45504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28</v>
      </c>
      <c r="B2" s="10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30</v>
      </c>
      <c r="B3" s="2" t="s">
        <v>182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31</v>
      </c>
      <c r="B4" s="2" t="s">
        <v>204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32</v>
      </c>
      <c r="B5" s="29" t="s">
        <v>180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33</v>
      </c>
      <c r="B6" s="2" t="s">
        <v>181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2" t="s">
        <v>34</v>
      </c>
      <c r="B7" s="11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 display="gestionfinanciera@gadzaruma.gob.ec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10" workbookViewId="0">
      <selection activeCell="B15" sqref="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36</v>
      </c>
      <c r="B1" s="13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38</v>
      </c>
      <c r="B2" s="13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4" t="s">
        <v>40</v>
      </c>
      <c r="B3" s="14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3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3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3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3" t="s">
        <v>46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3" t="s">
        <v>47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3" t="s">
        <v>48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5" t="s">
        <v>7</v>
      </c>
      <c r="B11" s="16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5" t="s">
        <v>8</v>
      </c>
      <c r="B12" s="16" t="s">
        <v>50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5" t="s">
        <v>9</v>
      </c>
      <c r="B13" s="16" t="s">
        <v>51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5" t="s">
        <v>10</v>
      </c>
      <c r="B14" s="16" t="s">
        <v>52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5" t="s">
        <v>11</v>
      </c>
      <c r="B15" s="16" t="s">
        <v>53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(remun.)</vt:lpstr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dcterms:created xsi:type="dcterms:W3CDTF">2011-04-19T14:26:13Z</dcterms:created>
  <dcterms:modified xsi:type="dcterms:W3CDTF">2024-07-31T15:54:04Z</dcterms:modified>
</cp:coreProperties>
</file>